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10740" activeTab="0"/>
  </bookViews>
  <sheets>
    <sheet name="R 2013 sumár " sheetId="1" r:id="rId1"/>
  </sheets>
  <definedNames/>
  <calcPr fullCalcOnLoad="1"/>
</workbook>
</file>

<file path=xl/sharedStrings.xml><?xml version="1.0" encoding="utf-8"?>
<sst xmlns="http://schemas.openxmlformats.org/spreadsheetml/2006/main" count="59" uniqueCount="57">
  <si>
    <t>spolu</t>
  </si>
  <si>
    <t xml:space="preserve">spolu </t>
  </si>
  <si>
    <t>celkom:</t>
  </si>
  <si>
    <t>Bežné výdavky</t>
  </si>
  <si>
    <t>oddiel</t>
  </si>
  <si>
    <t>Finančné</t>
  </si>
  <si>
    <t>operácie</t>
  </si>
  <si>
    <t>ZŠ- Š klub - ŠJ ZŠ</t>
  </si>
  <si>
    <t>Základná škola                       912</t>
  </si>
  <si>
    <t>Školský klub ZŠ                     9501</t>
  </si>
  <si>
    <t xml:space="preserve"> ŠJ ZŠ                                    9601</t>
  </si>
  <si>
    <t>0360     Verejný poriadok</t>
  </si>
  <si>
    <t>01116   Obce</t>
  </si>
  <si>
    <t>0112     Finančná a rozpočt oblasť</t>
  </si>
  <si>
    <t>0170     Transakcie verejného dlhu</t>
  </si>
  <si>
    <t>0220     Civilná ochrana</t>
  </si>
  <si>
    <t>0320     Ochrana pred požiarmi</t>
  </si>
  <si>
    <t>0451     Cestná doprava</t>
  </si>
  <si>
    <t>0510     Nakladanie s odpadmi</t>
  </si>
  <si>
    <t>0520     Nakladanie s odpad vodami</t>
  </si>
  <si>
    <t>0610     Rozvoj bývania</t>
  </si>
  <si>
    <t>0620     Rozvoj obcí</t>
  </si>
  <si>
    <t>0640     Verejné osvetlenie</t>
  </si>
  <si>
    <t>0810     Rekr a športové služby</t>
  </si>
  <si>
    <t>08203   Klub a špec klub zariadenia</t>
  </si>
  <si>
    <t>08205   Knižnice</t>
  </si>
  <si>
    <t>08209   Ost kultúrne služby</t>
  </si>
  <si>
    <t>0830     Vysielacie a vydav služby</t>
  </si>
  <si>
    <t>0840     Náboženské a iné sp služby</t>
  </si>
  <si>
    <t>09111   Predškolská výchova MŠ</t>
  </si>
  <si>
    <t>09501   Záujm vzdel ZUŠ</t>
  </si>
  <si>
    <t>09601   Škol stravovanie ŠJ MŠ</t>
  </si>
  <si>
    <t>10123   Ďalšie soc služby</t>
  </si>
  <si>
    <t>10405   Dávky soc zab - osobitný príj</t>
  </si>
  <si>
    <t>10701   Dávky soc pomoci - HN</t>
  </si>
  <si>
    <t>mzdy</t>
  </si>
  <si>
    <t>poistné</t>
  </si>
  <si>
    <t>tovary a služby</t>
  </si>
  <si>
    <t>bežné transfery</t>
  </si>
  <si>
    <t>splácanie úrokov</t>
  </si>
  <si>
    <t>projektová dokumentácia</t>
  </si>
  <si>
    <t>realizácia nových stavieb</t>
  </si>
  <si>
    <t>Poznámka:-  finančné operácie sú mimo programového rozpočtu</t>
  </si>
  <si>
    <t xml:space="preserve">               -   zoskupenie položiek   </t>
  </si>
  <si>
    <t>Index</t>
  </si>
  <si>
    <t>BR</t>
  </si>
  <si>
    <t xml:space="preserve">KR </t>
  </si>
  <si>
    <t>FO</t>
  </si>
  <si>
    <t>Rozpočet 2012</t>
  </si>
  <si>
    <t>R o z p o č e t     2 0 1 3</t>
  </si>
  <si>
    <t>Rozpočet na rok 2013 - sumarizácia - podľa ekonomickej klasifikácie</t>
  </si>
  <si>
    <t>2013/ 2012</t>
  </si>
  <si>
    <t>Kapitálové výdavky</t>
  </si>
  <si>
    <t>1020     Denný stacionár</t>
  </si>
  <si>
    <t>1050     HaPeC</t>
  </si>
  <si>
    <t>nákup pozemkov</t>
  </si>
  <si>
    <t>združené prostriedky na investície</t>
  </si>
</sst>
</file>

<file path=xl/styles.xml><?xml version="1.0" encoding="utf-8"?>
<styleSheet xmlns="http://schemas.openxmlformats.org/spreadsheetml/2006/main">
  <numFmts count="1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  <numFmt numFmtId="165" formatCode="[$-41B]d\.\ mmmm\ yyyy"/>
    <numFmt numFmtId="166" formatCode="0.00000"/>
    <numFmt numFmtId="167" formatCode="0.0000"/>
    <numFmt numFmtId="168" formatCode="0.00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" fillId="3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1" fillId="3" borderId="17" xfId="0" applyFont="1" applyFill="1" applyBorder="1" applyAlignment="1">
      <alignment/>
    </xf>
    <xf numFmtId="0" fontId="1" fillId="3" borderId="18" xfId="0" applyFont="1" applyFill="1" applyBorder="1" applyAlignment="1">
      <alignment/>
    </xf>
    <xf numFmtId="0" fontId="1" fillId="3" borderId="19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20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3" borderId="21" xfId="0" applyFont="1" applyFill="1" applyBorder="1" applyAlignment="1">
      <alignment/>
    </xf>
    <xf numFmtId="0" fontId="1" fillId="2" borderId="22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3" borderId="25" xfId="0" applyFont="1" applyFill="1" applyBorder="1" applyAlignment="1">
      <alignment horizontal="right"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1" fillId="3" borderId="22" xfId="0" applyFont="1" applyFill="1" applyBorder="1" applyAlignment="1">
      <alignment/>
    </xf>
    <xf numFmtId="0" fontId="1" fillId="3" borderId="31" xfId="0" applyFont="1" applyFill="1" applyBorder="1" applyAlignment="1">
      <alignment/>
    </xf>
    <xf numFmtId="0" fontId="1" fillId="3" borderId="32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1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0" borderId="27" xfId="0" applyNumberFormat="1" applyFont="1" applyFill="1" applyBorder="1" applyAlignment="1">
      <alignment horizontal="right"/>
    </xf>
    <xf numFmtId="0" fontId="1" fillId="2" borderId="35" xfId="0" applyFont="1" applyFill="1" applyBorder="1" applyAlignment="1">
      <alignment/>
    </xf>
    <xf numFmtId="0" fontId="1" fillId="2" borderId="36" xfId="0" applyFont="1" applyFill="1" applyBorder="1" applyAlignment="1">
      <alignment/>
    </xf>
    <xf numFmtId="0" fontId="1" fillId="2" borderId="37" xfId="0" applyFont="1" applyFill="1" applyBorder="1" applyAlignment="1">
      <alignment horizontal="center"/>
    </xf>
    <xf numFmtId="0" fontId="1" fillId="2" borderId="38" xfId="0" applyFont="1" applyFill="1" applyBorder="1" applyAlignment="1">
      <alignment horizontal="center"/>
    </xf>
    <xf numFmtId="0" fontId="1" fillId="2" borderId="39" xfId="0" applyFont="1" applyFill="1" applyBorder="1" applyAlignment="1">
      <alignment horizontal="center"/>
    </xf>
    <xf numFmtId="0" fontId="1" fillId="2" borderId="40" xfId="0" applyFont="1" applyFill="1" applyBorder="1" applyAlignment="1">
      <alignment/>
    </xf>
    <xf numFmtId="0" fontId="1" fillId="2" borderId="41" xfId="0" applyFont="1" applyFill="1" applyBorder="1" applyAlignment="1">
      <alignment/>
    </xf>
    <xf numFmtId="0" fontId="1" fillId="0" borderId="42" xfId="0" applyFont="1" applyFill="1" applyBorder="1" applyAlignment="1">
      <alignment/>
    </xf>
    <xf numFmtId="2" fontId="1" fillId="3" borderId="18" xfId="0" applyNumberFormat="1" applyFont="1" applyFill="1" applyBorder="1" applyAlignment="1">
      <alignment/>
    </xf>
    <xf numFmtId="2" fontId="1" fillId="3" borderId="19" xfId="0" applyNumberFormat="1" applyFont="1" applyFill="1" applyBorder="1" applyAlignment="1">
      <alignment/>
    </xf>
    <xf numFmtId="0" fontId="1" fillId="2" borderId="32" xfId="0" applyFont="1" applyFill="1" applyBorder="1" applyAlignment="1">
      <alignment horizontal="justify" vertical="justify" wrapText="1"/>
    </xf>
    <xf numFmtId="0" fontId="1" fillId="2" borderId="42" xfId="0" applyFont="1" applyFill="1" applyBorder="1" applyAlignment="1">
      <alignment horizontal="justify" vertical="justify" wrapText="1"/>
    </xf>
    <xf numFmtId="0" fontId="1" fillId="2" borderId="31" xfId="0" applyFont="1" applyFill="1" applyBorder="1" applyAlignment="1">
      <alignment/>
    </xf>
    <xf numFmtId="0" fontId="1" fillId="2" borderId="43" xfId="0" applyFont="1" applyFill="1" applyBorder="1" applyAlignment="1">
      <alignment/>
    </xf>
    <xf numFmtId="0" fontId="1" fillId="2" borderId="44" xfId="0" applyFont="1" applyFill="1" applyBorder="1" applyAlignment="1">
      <alignment/>
    </xf>
    <xf numFmtId="0" fontId="1" fillId="3" borderId="45" xfId="0" applyFont="1" applyFill="1" applyBorder="1" applyAlignment="1">
      <alignment/>
    </xf>
    <xf numFmtId="0" fontId="1" fillId="2" borderId="29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1" fillId="3" borderId="43" xfId="0" applyFont="1" applyFill="1" applyBorder="1" applyAlignment="1">
      <alignment/>
    </xf>
    <xf numFmtId="0" fontId="1" fillId="3" borderId="47" xfId="0" applyFont="1" applyFill="1" applyBorder="1" applyAlignment="1">
      <alignment/>
    </xf>
    <xf numFmtId="0" fontId="1" fillId="2" borderId="48" xfId="0" applyFont="1" applyFill="1" applyBorder="1" applyAlignment="1">
      <alignment/>
    </xf>
    <xf numFmtId="0" fontId="0" fillId="0" borderId="9" xfId="0" applyFont="1" applyFill="1" applyBorder="1" applyAlignment="1">
      <alignment horizontal="right"/>
    </xf>
    <xf numFmtId="0" fontId="1" fillId="3" borderId="48" xfId="0" applyFont="1" applyFill="1" applyBorder="1" applyAlignment="1">
      <alignment/>
    </xf>
    <xf numFmtId="0" fontId="1" fillId="3" borderId="25" xfId="0" applyFont="1" applyFill="1" applyBorder="1" applyAlignment="1">
      <alignment/>
    </xf>
    <xf numFmtId="0" fontId="3" fillId="2" borderId="2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44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49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44" xfId="0" applyFont="1" applyFill="1" applyBorder="1" applyAlignment="1">
      <alignment horizontal="center"/>
    </xf>
    <xf numFmtId="0" fontId="1" fillId="3" borderId="5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114"/>
  <sheetViews>
    <sheetView tabSelected="1" view="pageBreakPreview" zoomScale="60" workbookViewId="0" topLeftCell="A2">
      <selection activeCell="L5" sqref="L5:L92"/>
    </sheetView>
  </sheetViews>
  <sheetFormatPr defaultColWidth="9.140625" defaultRowHeight="12.75"/>
  <cols>
    <col min="1" max="1" width="33.28125" style="3" customWidth="1"/>
    <col min="2" max="6" width="8.7109375" style="3" customWidth="1"/>
    <col min="7" max="7" width="10.00390625" style="3" customWidth="1"/>
    <col min="8" max="11" width="8.7109375" style="3" customWidth="1"/>
    <col min="12" max="12" width="9.140625" style="3" customWidth="1"/>
    <col min="13" max="13" width="8.7109375" style="3" customWidth="1"/>
    <col min="14" max="14" width="9.140625" style="3" customWidth="1"/>
    <col min="15" max="15" width="8.8515625" style="3" customWidth="1"/>
    <col min="16" max="17" width="8.7109375" style="3" customWidth="1"/>
    <col min="18" max="18" width="9.28125" style="3" customWidth="1"/>
    <col min="19" max="19" width="6.140625" style="3" customWidth="1"/>
    <col min="20" max="16384" width="9.140625" style="3" customWidth="1"/>
  </cols>
  <sheetData>
    <row r="1" spans="1:19" ht="16.5" thickBot="1">
      <c r="A1" s="75" t="s">
        <v>50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7"/>
    </row>
    <row r="2" ht="13.5" customHeight="1" thickBot="1"/>
    <row r="3" spans="1:102" ht="29.25" customHeight="1" thickBot="1">
      <c r="A3" s="8"/>
      <c r="B3" s="80" t="s">
        <v>49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78" t="s">
        <v>48</v>
      </c>
      <c r="P3" s="79"/>
      <c r="Q3" s="79"/>
      <c r="R3" s="79"/>
      <c r="S3" s="61" t="s">
        <v>44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</row>
    <row r="4" spans="1:102" ht="26.25" thickBot="1">
      <c r="A4" s="9"/>
      <c r="B4" s="82" t="s">
        <v>3</v>
      </c>
      <c r="C4" s="83"/>
      <c r="D4" s="83"/>
      <c r="E4" s="83"/>
      <c r="F4" s="83"/>
      <c r="G4" s="84"/>
      <c r="H4" s="85" t="s">
        <v>52</v>
      </c>
      <c r="I4" s="86"/>
      <c r="J4" s="86"/>
      <c r="K4" s="86"/>
      <c r="L4" s="87"/>
      <c r="M4" s="42" t="s">
        <v>5</v>
      </c>
      <c r="N4" s="82" t="s">
        <v>1</v>
      </c>
      <c r="O4" s="53" t="s">
        <v>45</v>
      </c>
      <c r="P4" s="54" t="s">
        <v>46</v>
      </c>
      <c r="Q4" s="54" t="s">
        <v>47</v>
      </c>
      <c r="R4" s="55" t="s">
        <v>0</v>
      </c>
      <c r="S4" s="62" t="s">
        <v>51</v>
      </c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</row>
    <row r="5" spans="1:102" ht="13.5" thickBot="1">
      <c r="A5" s="30" t="s">
        <v>4</v>
      </c>
      <c r="B5" s="63">
        <v>610</v>
      </c>
      <c r="C5" s="64">
        <v>620</v>
      </c>
      <c r="D5" s="64">
        <v>630</v>
      </c>
      <c r="E5" s="64">
        <v>640</v>
      </c>
      <c r="F5" s="71">
        <v>650</v>
      </c>
      <c r="G5" s="34" t="s">
        <v>0</v>
      </c>
      <c r="H5" s="30">
        <v>711</v>
      </c>
      <c r="I5" s="67">
        <v>716</v>
      </c>
      <c r="J5" s="65">
        <v>717</v>
      </c>
      <c r="K5" s="28">
        <v>719</v>
      </c>
      <c r="L5" s="34" t="s">
        <v>1</v>
      </c>
      <c r="M5" s="66" t="s">
        <v>6</v>
      </c>
      <c r="N5" s="88"/>
      <c r="O5" s="51"/>
      <c r="P5" s="52"/>
      <c r="Q5" s="52"/>
      <c r="R5" s="56"/>
      <c r="S5" s="57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</row>
    <row r="6" spans="1:102" ht="13.5" hidden="1" thickBot="1">
      <c r="A6" s="31">
        <v>1116</v>
      </c>
      <c r="B6" s="35">
        <v>24440</v>
      </c>
      <c r="C6" s="7">
        <v>10375</v>
      </c>
      <c r="D6" s="7">
        <v>3319</v>
      </c>
      <c r="E6" s="7"/>
      <c r="F6" s="11"/>
      <c r="G6" s="20">
        <f aca="true" t="shared" si="0" ref="G6:G24">SUM(B6:F6)</f>
        <v>38134</v>
      </c>
      <c r="H6" s="35"/>
      <c r="I6" s="7"/>
      <c r="J6" s="7"/>
      <c r="K6" s="11"/>
      <c r="L6" s="29">
        <f aca="true" t="shared" si="1" ref="L6:L21">SUM(H6:K6)</f>
        <v>0</v>
      </c>
      <c r="M6" s="17"/>
      <c r="N6" s="29">
        <f aca="true" t="shared" si="2" ref="N6:N20">SUM(G6+L6)</f>
        <v>38134</v>
      </c>
      <c r="O6" s="1"/>
      <c r="P6" s="1"/>
      <c r="Q6" s="1"/>
      <c r="R6" s="1"/>
      <c r="S6" s="58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</row>
    <row r="7" spans="1:102" ht="13.5" hidden="1" thickBot="1">
      <c r="A7" s="32">
        <v>1116</v>
      </c>
      <c r="B7" s="36">
        <v>93221</v>
      </c>
      <c r="C7" s="2">
        <v>34841</v>
      </c>
      <c r="D7" s="2">
        <v>10513</v>
      </c>
      <c r="E7" s="2"/>
      <c r="F7" s="12"/>
      <c r="G7" s="21">
        <f t="shared" si="0"/>
        <v>138575</v>
      </c>
      <c r="H7" s="36"/>
      <c r="I7" s="2"/>
      <c r="J7" s="2"/>
      <c r="K7" s="12"/>
      <c r="L7" s="20">
        <f t="shared" si="1"/>
        <v>0</v>
      </c>
      <c r="M7" s="18"/>
      <c r="N7" s="21">
        <f t="shared" si="2"/>
        <v>138575</v>
      </c>
      <c r="O7" s="1"/>
      <c r="P7" s="1"/>
      <c r="Q7" s="1"/>
      <c r="R7" s="1"/>
      <c r="S7" s="58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</row>
    <row r="8" spans="1:102" ht="13.5" hidden="1" thickBot="1">
      <c r="A8" s="32">
        <v>1116</v>
      </c>
      <c r="B8" s="36"/>
      <c r="C8" s="2"/>
      <c r="D8" s="2">
        <v>8298</v>
      </c>
      <c r="E8" s="2"/>
      <c r="F8" s="12"/>
      <c r="G8" s="21">
        <f t="shared" si="0"/>
        <v>8298</v>
      </c>
      <c r="H8" s="36"/>
      <c r="I8" s="2"/>
      <c r="J8" s="2"/>
      <c r="K8" s="12"/>
      <c r="L8" s="20">
        <f t="shared" si="1"/>
        <v>0</v>
      </c>
      <c r="M8" s="18"/>
      <c r="N8" s="21">
        <f t="shared" si="2"/>
        <v>8298</v>
      </c>
      <c r="O8" s="1"/>
      <c r="P8" s="1"/>
      <c r="Q8" s="1"/>
      <c r="R8" s="1"/>
      <c r="S8" s="58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</row>
    <row r="9" spans="1:102" ht="13.5" hidden="1" thickBot="1">
      <c r="A9" s="32">
        <v>1116</v>
      </c>
      <c r="B9" s="36">
        <v>8262</v>
      </c>
      <c r="C9" s="2">
        <v>2886</v>
      </c>
      <c r="D9" s="2"/>
      <c r="E9" s="2"/>
      <c r="F9" s="12"/>
      <c r="G9" s="21">
        <f t="shared" si="0"/>
        <v>11148</v>
      </c>
      <c r="H9" s="36"/>
      <c r="I9" s="2"/>
      <c r="J9" s="2"/>
      <c r="K9" s="12"/>
      <c r="L9" s="20">
        <f t="shared" si="1"/>
        <v>0</v>
      </c>
      <c r="M9" s="18"/>
      <c r="N9" s="21">
        <f t="shared" si="2"/>
        <v>11148</v>
      </c>
      <c r="O9" s="1"/>
      <c r="P9" s="1"/>
      <c r="Q9" s="1"/>
      <c r="R9" s="1"/>
      <c r="S9" s="58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</row>
    <row r="10" spans="1:102" ht="13.5" hidden="1" thickBot="1">
      <c r="A10" s="32">
        <v>1116</v>
      </c>
      <c r="B10" s="36"/>
      <c r="C10" s="2"/>
      <c r="D10" s="2">
        <v>4660</v>
      </c>
      <c r="E10" s="2"/>
      <c r="F10" s="12"/>
      <c r="G10" s="21">
        <f t="shared" si="0"/>
        <v>4660</v>
      </c>
      <c r="H10" s="36"/>
      <c r="I10" s="2"/>
      <c r="J10" s="2"/>
      <c r="K10" s="12"/>
      <c r="L10" s="20">
        <f t="shared" si="1"/>
        <v>0</v>
      </c>
      <c r="M10" s="18"/>
      <c r="N10" s="21">
        <f t="shared" si="2"/>
        <v>4660</v>
      </c>
      <c r="O10" s="1"/>
      <c r="P10" s="1"/>
      <c r="Q10" s="1"/>
      <c r="R10" s="1"/>
      <c r="S10" s="58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</row>
    <row r="11" spans="1:102" ht="13.5" hidden="1" thickBot="1">
      <c r="A11" s="32">
        <v>1116</v>
      </c>
      <c r="B11" s="36"/>
      <c r="C11" s="2"/>
      <c r="D11" s="2">
        <v>400</v>
      </c>
      <c r="E11" s="2"/>
      <c r="F11" s="12"/>
      <c r="G11" s="21">
        <f t="shared" si="0"/>
        <v>400</v>
      </c>
      <c r="H11" s="36"/>
      <c r="I11" s="2"/>
      <c r="J11" s="2"/>
      <c r="K11" s="12"/>
      <c r="L11" s="20">
        <f t="shared" si="1"/>
        <v>0</v>
      </c>
      <c r="M11" s="18"/>
      <c r="N11" s="21">
        <f t="shared" si="2"/>
        <v>400</v>
      </c>
      <c r="O11" s="1"/>
      <c r="P11" s="1"/>
      <c r="Q11" s="1"/>
      <c r="R11" s="1"/>
      <c r="S11" s="58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</row>
    <row r="12" spans="1:102" ht="13.5" hidden="1" thickBot="1">
      <c r="A12" s="32">
        <v>1116</v>
      </c>
      <c r="B12" s="36"/>
      <c r="C12" s="2"/>
      <c r="D12" s="2">
        <v>46693</v>
      </c>
      <c r="E12" s="2"/>
      <c r="F12" s="12"/>
      <c r="G12" s="21">
        <f t="shared" si="0"/>
        <v>46693</v>
      </c>
      <c r="H12" s="36"/>
      <c r="I12" s="2"/>
      <c r="J12" s="2"/>
      <c r="K12" s="12"/>
      <c r="L12" s="20">
        <f t="shared" si="1"/>
        <v>0</v>
      </c>
      <c r="M12" s="18"/>
      <c r="N12" s="21">
        <f t="shared" si="2"/>
        <v>46693</v>
      </c>
      <c r="O12" s="1"/>
      <c r="P12" s="1"/>
      <c r="Q12" s="1"/>
      <c r="R12" s="1"/>
      <c r="S12" s="58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</row>
    <row r="13" spans="1:102" ht="13.5" hidden="1" thickBot="1">
      <c r="A13" s="32">
        <v>1116</v>
      </c>
      <c r="B13" s="36"/>
      <c r="C13" s="2"/>
      <c r="D13" s="2">
        <v>6000</v>
      </c>
      <c r="E13" s="2"/>
      <c r="F13" s="12"/>
      <c r="G13" s="21">
        <f t="shared" si="0"/>
        <v>6000</v>
      </c>
      <c r="H13" s="36"/>
      <c r="I13" s="2"/>
      <c r="J13" s="2"/>
      <c r="K13" s="12"/>
      <c r="L13" s="20">
        <f t="shared" si="1"/>
        <v>0</v>
      </c>
      <c r="M13" s="18"/>
      <c r="N13" s="21">
        <f t="shared" si="2"/>
        <v>6000</v>
      </c>
      <c r="O13" s="1"/>
      <c r="P13" s="1"/>
      <c r="Q13" s="1"/>
      <c r="R13" s="1"/>
      <c r="S13" s="58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</row>
    <row r="14" spans="1:102" ht="13.5" hidden="1" thickBot="1">
      <c r="A14" s="32">
        <v>1116</v>
      </c>
      <c r="B14" s="36"/>
      <c r="C14" s="2"/>
      <c r="D14" s="2">
        <v>19783</v>
      </c>
      <c r="E14" s="2"/>
      <c r="F14" s="12"/>
      <c r="G14" s="21">
        <f t="shared" si="0"/>
        <v>19783</v>
      </c>
      <c r="H14" s="36"/>
      <c r="I14" s="2"/>
      <c r="J14" s="2"/>
      <c r="K14" s="12"/>
      <c r="L14" s="20">
        <f t="shared" si="1"/>
        <v>0</v>
      </c>
      <c r="M14" s="18"/>
      <c r="N14" s="21">
        <f t="shared" si="2"/>
        <v>19783</v>
      </c>
      <c r="O14" s="1"/>
      <c r="P14" s="1"/>
      <c r="Q14" s="1"/>
      <c r="R14" s="1"/>
      <c r="S14" s="58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</row>
    <row r="15" spans="1:102" ht="13.5" hidden="1" thickBot="1">
      <c r="A15" s="32">
        <v>1116</v>
      </c>
      <c r="B15" s="36"/>
      <c r="C15" s="2"/>
      <c r="D15" s="2">
        <v>7510</v>
      </c>
      <c r="E15" s="2"/>
      <c r="F15" s="12"/>
      <c r="G15" s="21">
        <f t="shared" si="0"/>
        <v>7510</v>
      </c>
      <c r="H15" s="36"/>
      <c r="I15" s="2"/>
      <c r="J15" s="2"/>
      <c r="K15" s="12"/>
      <c r="L15" s="20">
        <f t="shared" si="1"/>
        <v>0</v>
      </c>
      <c r="M15" s="18"/>
      <c r="N15" s="21">
        <f t="shared" si="2"/>
        <v>7510</v>
      </c>
      <c r="O15" s="1"/>
      <c r="P15" s="1"/>
      <c r="Q15" s="1"/>
      <c r="R15" s="1"/>
      <c r="S15" s="58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</row>
    <row r="16" spans="1:102" ht="13.5" hidden="1" thickBot="1">
      <c r="A16" s="32">
        <v>1116</v>
      </c>
      <c r="B16" s="36"/>
      <c r="C16" s="2"/>
      <c r="D16" s="2">
        <v>5000</v>
      </c>
      <c r="E16" s="2"/>
      <c r="F16" s="12"/>
      <c r="G16" s="21">
        <f t="shared" si="0"/>
        <v>5000</v>
      </c>
      <c r="H16" s="36"/>
      <c r="I16" s="2"/>
      <c r="J16" s="2"/>
      <c r="K16" s="12"/>
      <c r="L16" s="20">
        <f t="shared" si="1"/>
        <v>0</v>
      </c>
      <c r="M16" s="18"/>
      <c r="N16" s="21">
        <f t="shared" si="2"/>
        <v>5000</v>
      </c>
      <c r="O16" s="1"/>
      <c r="P16" s="1"/>
      <c r="Q16" s="1"/>
      <c r="R16" s="1"/>
      <c r="S16" s="58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</row>
    <row r="17" spans="1:102" ht="13.5" hidden="1" thickBot="1">
      <c r="A17" s="32">
        <v>1116</v>
      </c>
      <c r="B17" s="36">
        <v>8606</v>
      </c>
      <c r="C17" s="2">
        <v>3261</v>
      </c>
      <c r="D17" s="2">
        <v>133</v>
      </c>
      <c r="E17" s="2"/>
      <c r="F17" s="12"/>
      <c r="G17" s="21">
        <f t="shared" si="0"/>
        <v>12000</v>
      </c>
      <c r="H17" s="36"/>
      <c r="I17" s="2"/>
      <c r="J17" s="2"/>
      <c r="K17" s="12"/>
      <c r="L17" s="21">
        <f t="shared" si="1"/>
        <v>0</v>
      </c>
      <c r="M17" s="18"/>
      <c r="N17" s="21">
        <f t="shared" si="2"/>
        <v>12000</v>
      </c>
      <c r="O17" s="1"/>
      <c r="P17" s="1"/>
      <c r="Q17" s="1"/>
      <c r="R17" s="1"/>
      <c r="S17" s="58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</row>
    <row r="18" spans="1:102" ht="13.5" hidden="1" thickBot="1">
      <c r="A18" s="32">
        <v>1116</v>
      </c>
      <c r="B18" s="36">
        <v>1742</v>
      </c>
      <c r="C18" s="2">
        <v>661</v>
      </c>
      <c r="D18" s="2"/>
      <c r="E18" s="2"/>
      <c r="F18" s="12"/>
      <c r="G18" s="21">
        <f t="shared" si="0"/>
        <v>2403</v>
      </c>
      <c r="H18" s="36"/>
      <c r="I18" s="2"/>
      <c r="J18" s="2"/>
      <c r="K18" s="12"/>
      <c r="L18" s="21">
        <f t="shared" si="1"/>
        <v>0</v>
      </c>
      <c r="M18" s="18"/>
      <c r="N18" s="21">
        <f t="shared" si="2"/>
        <v>2403</v>
      </c>
      <c r="O18" s="1"/>
      <c r="P18" s="1"/>
      <c r="Q18" s="1"/>
      <c r="R18" s="1"/>
      <c r="S18" s="58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</row>
    <row r="19" spans="1:102" ht="13.5" hidden="1" thickBot="1">
      <c r="A19" s="32">
        <v>1116</v>
      </c>
      <c r="B19" s="36">
        <v>10348</v>
      </c>
      <c r="C19" s="2">
        <v>3926</v>
      </c>
      <c r="D19" s="2"/>
      <c r="E19" s="2">
        <v>5572</v>
      </c>
      <c r="F19" s="12"/>
      <c r="G19" s="21">
        <f t="shared" si="0"/>
        <v>19846</v>
      </c>
      <c r="H19" s="36"/>
      <c r="I19" s="2"/>
      <c r="J19" s="2"/>
      <c r="K19" s="12"/>
      <c r="L19" s="21">
        <f t="shared" si="1"/>
        <v>0</v>
      </c>
      <c r="M19" s="18"/>
      <c r="N19" s="21">
        <f t="shared" si="2"/>
        <v>19846</v>
      </c>
      <c r="O19" s="1"/>
      <c r="P19" s="1"/>
      <c r="Q19" s="1"/>
      <c r="R19" s="1"/>
      <c r="S19" s="58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</row>
    <row r="20" spans="1:102" ht="13.5" hidden="1" thickBot="1">
      <c r="A20" s="33">
        <v>1116</v>
      </c>
      <c r="B20" s="36">
        <v>20904</v>
      </c>
      <c r="C20" s="2">
        <v>7946</v>
      </c>
      <c r="D20" s="2"/>
      <c r="E20" s="2"/>
      <c r="F20" s="12"/>
      <c r="G20" s="22">
        <f t="shared" si="0"/>
        <v>28850</v>
      </c>
      <c r="H20" s="37"/>
      <c r="I20" s="14"/>
      <c r="J20" s="14"/>
      <c r="K20" s="15"/>
      <c r="L20" s="22">
        <f t="shared" si="1"/>
        <v>0</v>
      </c>
      <c r="M20" s="19"/>
      <c r="N20" s="22">
        <f t="shared" si="2"/>
        <v>28850</v>
      </c>
      <c r="O20" s="1"/>
      <c r="P20" s="1"/>
      <c r="Q20" s="1"/>
      <c r="R20" s="1"/>
      <c r="S20" s="58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</row>
    <row r="21" spans="1:102" s="4" customFormat="1" ht="13.5" thickBot="1">
      <c r="A21" s="39" t="s">
        <v>12</v>
      </c>
      <c r="B21" s="36">
        <v>159697</v>
      </c>
      <c r="C21" s="2">
        <v>65485</v>
      </c>
      <c r="D21" s="2">
        <v>102336</v>
      </c>
      <c r="E21" s="2">
        <v>0</v>
      </c>
      <c r="F21" s="12">
        <v>0</v>
      </c>
      <c r="G21" s="21">
        <f t="shared" si="0"/>
        <v>327518</v>
      </c>
      <c r="H21" s="68">
        <f>SUM(H6:H20)</f>
        <v>0</v>
      </c>
      <c r="I21" s="38">
        <v>0</v>
      </c>
      <c r="J21" s="38">
        <v>3300</v>
      </c>
      <c r="K21" s="46">
        <f>SUM(K6:K20)</f>
        <v>0</v>
      </c>
      <c r="L21" s="21">
        <f t="shared" si="1"/>
        <v>3300</v>
      </c>
      <c r="M21" s="47">
        <f>SUM(M6:M20)</f>
        <v>0</v>
      </c>
      <c r="N21" s="29">
        <f aca="true" t="shared" si="3" ref="N21:N51">G21+L21+M21</f>
        <v>330818</v>
      </c>
      <c r="O21" s="10">
        <v>377903</v>
      </c>
      <c r="P21" s="2">
        <v>0</v>
      </c>
      <c r="Q21" s="2">
        <v>0</v>
      </c>
      <c r="R21" s="12">
        <f>O21+P21+Q21</f>
        <v>377903</v>
      </c>
      <c r="S21" s="59">
        <f>SUM(N21/R21)</f>
        <v>0.875404535026184</v>
      </c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</row>
    <row r="22" spans="1:102" ht="13.5" hidden="1" thickBot="1">
      <c r="A22" s="32">
        <v>112</v>
      </c>
      <c r="B22" s="36"/>
      <c r="C22" s="2"/>
      <c r="D22" s="2">
        <v>0</v>
      </c>
      <c r="E22" s="2"/>
      <c r="F22" s="12"/>
      <c r="G22" s="21">
        <f t="shared" si="0"/>
        <v>0</v>
      </c>
      <c r="H22" s="36"/>
      <c r="I22" s="2"/>
      <c r="J22" s="2"/>
      <c r="K22" s="12"/>
      <c r="L22" s="21">
        <f aca="true" t="shared" si="4" ref="L22:L86">SUM(H22:K22)</f>
        <v>0</v>
      </c>
      <c r="M22" s="18"/>
      <c r="N22" s="21">
        <f t="shared" si="3"/>
        <v>0</v>
      </c>
      <c r="O22" s="10">
        <v>0</v>
      </c>
      <c r="P22" s="2">
        <v>0</v>
      </c>
      <c r="Q22" s="2">
        <v>0</v>
      </c>
      <c r="R22" s="12">
        <f aca="true" t="shared" si="5" ref="R22:R86">O22+P22+Q22</f>
        <v>0</v>
      </c>
      <c r="S22" s="59" t="e">
        <f aca="true" t="shared" si="6" ref="S22:S86">SUM(N22/R22)</f>
        <v>#DIV/0!</v>
      </c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</row>
    <row r="23" spans="1:102" ht="13.5" hidden="1" thickBot="1">
      <c r="A23" s="32">
        <v>112</v>
      </c>
      <c r="B23" s="36"/>
      <c r="C23" s="2"/>
      <c r="D23" s="2">
        <v>0</v>
      </c>
      <c r="E23" s="2"/>
      <c r="F23" s="12"/>
      <c r="G23" s="21">
        <f t="shared" si="0"/>
        <v>0</v>
      </c>
      <c r="H23" s="36"/>
      <c r="I23" s="2"/>
      <c r="J23" s="2"/>
      <c r="K23" s="12"/>
      <c r="L23" s="21">
        <f t="shared" si="4"/>
        <v>0</v>
      </c>
      <c r="M23" s="18"/>
      <c r="N23" s="21">
        <f t="shared" si="3"/>
        <v>0</v>
      </c>
      <c r="O23" s="10">
        <v>0</v>
      </c>
      <c r="P23" s="2">
        <v>0</v>
      </c>
      <c r="Q23" s="2">
        <v>0</v>
      </c>
      <c r="R23" s="12">
        <f t="shared" si="5"/>
        <v>0</v>
      </c>
      <c r="S23" s="59" t="e">
        <f t="shared" si="6"/>
        <v>#DIV/0!</v>
      </c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</row>
    <row r="24" spans="1:102" s="24" customFormat="1" ht="13.5" thickBot="1">
      <c r="A24" s="32" t="s">
        <v>13</v>
      </c>
      <c r="B24" s="50">
        <v>0</v>
      </c>
      <c r="C24" s="48">
        <v>0</v>
      </c>
      <c r="D24" s="2">
        <v>9028</v>
      </c>
      <c r="E24" s="49">
        <v>0</v>
      </c>
      <c r="F24" s="72">
        <v>0</v>
      </c>
      <c r="G24" s="21">
        <f t="shared" si="0"/>
        <v>9028</v>
      </c>
      <c r="H24" s="36">
        <f>SUM(H22:H23)</f>
        <v>0</v>
      </c>
      <c r="I24" s="2">
        <v>0</v>
      </c>
      <c r="J24" s="2">
        <f>SUM(J22:J23)</f>
        <v>0</v>
      </c>
      <c r="K24" s="12">
        <f>SUM(K22:K23)</f>
        <v>0</v>
      </c>
      <c r="L24" s="21">
        <f t="shared" si="4"/>
        <v>0</v>
      </c>
      <c r="M24" s="18">
        <f>SUM(M22:M23)</f>
        <v>0</v>
      </c>
      <c r="N24" s="21">
        <f t="shared" si="3"/>
        <v>9028</v>
      </c>
      <c r="O24" s="10">
        <v>6028</v>
      </c>
      <c r="P24" s="2">
        <v>0</v>
      </c>
      <c r="Q24" s="2">
        <v>0</v>
      </c>
      <c r="R24" s="12">
        <f t="shared" si="5"/>
        <v>6028</v>
      </c>
      <c r="S24" s="59">
        <f t="shared" si="6"/>
        <v>1.497677504976775</v>
      </c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ht="13.5" hidden="1" thickBot="1">
      <c r="A25" s="32">
        <v>170</v>
      </c>
      <c r="B25" s="36"/>
      <c r="C25" s="2"/>
      <c r="D25" s="2">
        <v>0</v>
      </c>
      <c r="E25" s="2"/>
      <c r="F25" s="12">
        <v>18106</v>
      </c>
      <c r="G25" s="21">
        <f aca="true" t="shared" si="7" ref="G25:G86">SUM(B25:F25)</f>
        <v>18106</v>
      </c>
      <c r="H25" s="36"/>
      <c r="I25" s="2"/>
      <c r="J25" s="2"/>
      <c r="K25" s="12"/>
      <c r="L25" s="21">
        <f t="shared" si="4"/>
        <v>0</v>
      </c>
      <c r="M25" s="18">
        <v>683744</v>
      </c>
      <c r="N25" s="21">
        <f t="shared" si="3"/>
        <v>701850</v>
      </c>
      <c r="O25" s="10">
        <v>0</v>
      </c>
      <c r="P25" s="2">
        <v>0</v>
      </c>
      <c r="Q25" s="2">
        <v>0</v>
      </c>
      <c r="R25" s="12">
        <f t="shared" si="5"/>
        <v>0</v>
      </c>
      <c r="S25" s="59" t="e">
        <f t="shared" si="6"/>
        <v>#DIV/0!</v>
      </c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</row>
    <row r="26" spans="1:102" s="4" customFormat="1" ht="13.5" thickBot="1">
      <c r="A26" s="32" t="s">
        <v>14</v>
      </c>
      <c r="B26" s="36">
        <v>0</v>
      </c>
      <c r="C26" s="2">
        <v>0</v>
      </c>
      <c r="D26" s="2">
        <v>0</v>
      </c>
      <c r="E26" s="2">
        <f aca="true" t="shared" si="8" ref="E26:K26">SUM(E25)</f>
        <v>0</v>
      </c>
      <c r="F26" s="12">
        <v>36000</v>
      </c>
      <c r="G26" s="21">
        <f t="shared" si="7"/>
        <v>36000</v>
      </c>
      <c r="H26" s="36">
        <f t="shared" si="8"/>
        <v>0</v>
      </c>
      <c r="I26" s="2">
        <v>0</v>
      </c>
      <c r="J26" s="2">
        <f t="shared" si="8"/>
        <v>0</v>
      </c>
      <c r="K26" s="12">
        <f t="shared" si="8"/>
        <v>0</v>
      </c>
      <c r="L26" s="21">
        <f t="shared" si="4"/>
        <v>0</v>
      </c>
      <c r="M26" s="18">
        <v>210000</v>
      </c>
      <c r="N26" s="21">
        <f t="shared" si="3"/>
        <v>246000</v>
      </c>
      <c r="O26" s="10">
        <v>31986</v>
      </c>
      <c r="P26" s="2">
        <v>0</v>
      </c>
      <c r="Q26" s="2">
        <v>174855</v>
      </c>
      <c r="R26" s="12">
        <f t="shared" si="5"/>
        <v>206841</v>
      </c>
      <c r="S26" s="59">
        <f t="shared" si="6"/>
        <v>1.1893193322407067</v>
      </c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</row>
    <row r="27" spans="1:102" s="5" customFormat="1" ht="13.5" hidden="1" thickBot="1">
      <c r="A27" s="32">
        <v>220</v>
      </c>
      <c r="B27" s="36"/>
      <c r="C27" s="2"/>
      <c r="D27" s="2">
        <v>0</v>
      </c>
      <c r="E27" s="2"/>
      <c r="F27" s="12"/>
      <c r="G27" s="21">
        <f t="shared" si="7"/>
        <v>0</v>
      </c>
      <c r="H27" s="36"/>
      <c r="I27" s="2">
        <v>0</v>
      </c>
      <c r="J27" s="2"/>
      <c r="K27" s="12"/>
      <c r="L27" s="21">
        <f t="shared" si="4"/>
        <v>0</v>
      </c>
      <c r="M27" s="18"/>
      <c r="N27" s="21">
        <f t="shared" si="3"/>
        <v>0</v>
      </c>
      <c r="O27" s="10">
        <v>0</v>
      </c>
      <c r="P27" s="2">
        <v>0</v>
      </c>
      <c r="Q27" s="2">
        <v>0</v>
      </c>
      <c r="R27" s="12">
        <f t="shared" si="5"/>
        <v>0</v>
      </c>
      <c r="S27" s="59" t="e">
        <f t="shared" si="6"/>
        <v>#DIV/0!</v>
      </c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</row>
    <row r="28" spans="1:102" s="25" customFormat="1" ht="13.5" thickBot="1">
      <c r="A28" s="32" t="s">
        <v>15</v>
      </c>
      <c r="B28" s="36">
        <v>0</v>
      </c>
      <c r="C28" s="2">
        <v>0</v>
      </c>
      <c r="D28" s="2">
        <v>0</v>
      </c>
      <c r="E28" s="2">
        <f aca="true" t="shared" si="9" ref="E28:M28">SUM(E27)</f>
        <v>0</v>
      </c>
      <c r="F28" s="12">
        <f t="shared" si="9"/>
        <v>0</v>
      </c>
      <c r="G28" s="21">
        <f t="shared" si="7"/>
        <v>0</v>
      </c>
      <c r="H28" s="36">
        <f t="shared" si="9"/>
        <v>0</v>
      </c>
      <c r="I28" s="2">
        <v>0</v>
      </c>
      <c r="J28" s="2">
        <f t="shared" si="9"/>
        <v>0</v>
      </c>
      <c r="K28" s="12">
        <f t="shared" si="9"/>
        <v>0</v>
      </c>
      <c r="L28" s="21">
        <f t="shared" si="4"/>
        <v>0</v>
      </c>
      <c r="M28" s="18">
        <f t="shared" si="9"/>
        <v>0</v>
      </c>
      <c r="N28" s="21">
        <f t="shared" si="3"/>
        <v>0</v>
      </c>
      <c r="O28" s="10">
        <v>200</v>
      </c>
      <c r="P28" s="2">
        <v>0</v>
      </c>
      <c r="Q28" s="2">
        <v>0</v>
      </c>
      <c r="R28" s="12">
        <f t="shared" si="5"/>
        <v>200</v>
      </c>
      <c r="S28" s="59">
        <f t="shared" si="6"/>
        <v>0</v>
      </c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4" customFormat="1" ht="13.5" hidden="1" thickBot="1">
      <c r="A29" s="32">
        <v>320</v>
      </c>
      <c r="B29" s="36"/>
      <c r="C29" s="2"/>
      <c r="D29" s="2">
        <v>0</v>
      </c>
      <c r="E29" s="2"/>
      <c r="F29" s="12"/>
      <c r="G29" s="21">
        <f t="shared" si="7"/>
        <v>0</v>
      </c>
      <c r="H29" s="36"/>
      <c r="I29" s="2">
        <v>0</v>
      </c>
      <c r="J29" s="2"/>
      <c r="K29" s="12"/>
      <c r="L29" s="21">
        <f t="shared" si="4"/>
        <v>0</v>
      </c>
      <c r="M29" s="18"/>
      <c r="N29" s="21">
        <f t="shared" si="3"/>
        <v>0</v>
      </c>
      <c r="O29" s="10">
        <v>0</v>
      </c>
      <c r="P29" s="2">
        <v>0</v>
      </c>
      <c r="Q29" s="2">
        <v>0</v>
      </c>
      <c r="R29" s="12">
        <f t="shared" si="5"/>
        <v>0</v>
      </c>
      <c r="S29" s="59" t="e">
        <f t="shared" si="6"/>
        <v>#DIV/0!</v>
      </c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</row>
    <row r="30" spans="1:102" s="24" customFormat="1" ht="13.5" thickBot="1">
      <c r="A30" s="32" t="s">
        <v>16</v>
      </c>
      <c r="B30" s="36">
        <v>0</v>
      </c>
      <c r="C30" s="2">
        <v>0</v>
      </c>
      <c r="D30" s="2">
        <v>1800</v>
      </c>
      <c r="E30" s="2">
        <f aca="true" t="shared" si="10" ref="E30:M30">SUM(E29)</f>
        <v>0</v>
      </c>
      <c r="F30" s="12">
        <f t="shared" si="10"/>
        <v>0</v>
      </c>
      <c r="G30" s="21">
        <f t="shared" si="7"/>
        <v>1800</v>
      </c>
      <c r="H30" s="36">
        <f t="shared" si="10"/>
        <v>0</v>
      </c>
      <c r="I30" s="2">
        <v>0</v>
      </c>
      <c r="J30" s="2">
        <f t="shared" si="10"/>
        <v>0</v>
      </c>
      <c r="K30" s="12">
        <f t="shared" si="10"/>
        <v>0</v>
      </c>
      <c r="L30" s="21">
        <f t="shared" si="4"/>
        <v>0</v>
      </c>
      <c r="M30" s="18">
        <f t="shared" si="10"/>
        <v>0</v>
      </c>
      <c r="N30" s="21">
        <f t="shared" si="3"/>
        <v>1800</v>
      </c>
      <c r="O30" s="10">
        <v>2400</v>
      </c>
      <c r="P30" s="2">
        <v>0</v>
      </c>
      <c r="Q30" s="2">
        <v>0</v>
      </c>
      <c r="R30" s="12">
        <f t="shared" si="5"/>
        <v>2400</v>
      </c>
      <c r="S30" s="59">
        <f t="shared" si="6"/>
        <v>0.75</v>
      </c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4" customFormat="1" ht="13.5" hidden="1" thickBot="1">
      <c r="A31" s="32">
        <v>360</v>
      </c>
      <c r="B31" s="36">
        <v>20800</v>
      </c>
      <c r="C31" s="2">
        <v>6240</v>
      </c>
      <c r="D31" s="2">
        <v>0</v>
      </c>
      <c r="E31" s="2"/>
      <c r="F31" s="12"/>
      <c r="G31" s="21">
        <f t="shared" si="7"/>
        <v>27040</v>
      </c>
      <c r="H31" s="36"/>
      <c r="I31" s="2">
        <v>0</v>
      </c>
      <c r="J31" s="2"/>
      <c r="K31" s="12"/>
      <c r="L31" s="21">
        <f t="shared" si="4"/>
        <v>0</v>
      </c>
      <c r="M31" s="18"/>
      <c r="N31" s="21">
        <f t="shared" si="3"/>
        <v>27040</v>
      </c>
      <c r="O31" s="10">
        <v>0</v>
      </c>
      <c r="P31" s="2">
        <v>0</v>
      </c>
      <c r="Q31" s="2">
        <v>0</v>
      </c>
      <c r="R31" s="12">
        <f t="shared" si="5"/>
        <v>0</v>
      </c>
      <c r="S31" s="59" t="e">
        <f t="shared" si="6"/>
        <v>#DIV/0!</v>
      </c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</row>
    <row r="32" spans="1:102" s="24" customFormat="1" ht="13.5" thickBot="1">
      <c r="A32" s="32" t="s">
        <v>11</v>
      </c>
      <c r="B32" s="36">
        <v>8105</v>
      </c>
      <c r="C32" s="2">
        <v>2349</v>
      </c>
      <c r="D32" s="2">
        <v>9222</v>
      </c>
      <c r="E32" s="2">
        <f aca="true" t="shared" si="11" ref="E32:M32">SUM(E31)</f>
        <v>0</v>
      </c>
      <c r="F32" s="12">
        <f t="shared" si="11"/>
        <v>0</v>
      </c>
      <c r="G32" s="21">
        <f t="shared" si="7"/>
        <v>19676</v>
      </c>
      <c r="H32" s="36">
        <f t="shared" si="11"/>
        <v>0</v>
      </c>
      <c r="I32" s="2">
        <v>0</v>
      </c>
      <c r="J32" s="2">
        <f t="shared" si="11"/>
        <v>0</v>
      </c>
      <c r="K32" s="12">
        <f t="shared" si="11"/>
        <v>0</v>
      </c>
      <c r="L32" s="21">
        <f t="shared" si="4"/>
        <v>0</v>
      </c>
      <c r="M32" s="18">
        <f t="shared" si="11"/>
        <v>0</v>
      </c>
      <c r="N32" s="21">
        <f t="shared" si="3"/>
        <v>19676</v>
      </c>
      <c r="O32" s="10">
        <v>18254</v>
      </c>
      <c r="P32" s="2">
        <v>0</v>
      </c>
      <c r="Q32" s="2">
        <v>0</v>
      </c>
      <c r="R32" s="12">
        <f t="shared" si="5"/>
        <v>18254</v>
      </c>
      <c r="S32" s="59">
        <f t="shared" si="6"/>
        <v>1.0779007340856799</v>
      </c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4" customFormat="1" ht="13.5" hidden="1" thickBot="1">
      <c r="A33" s="32">
        <v>451</v>
      </c>
      <c r="B33" s="36"/>
      <c r="C33" s="2"/>
      <c r="D33" s="2">
        <v>0</v>
      </c>
      <c r="E33" s="2"/>
      <c r="F33" s="12"/>
      <c r="G33" s="21">
        <f t="shared" si="7"/>
        <v>0</v>
      </c>
      <c r="H33" s="36"/>
      <c r="I33" s="2">
        <v>0</v>
      </c>
      <c r="J33" s="2"/>
      <c r="K33" s="12"/>
      <c r="L33" s="21">
        <f t="shared" si="4"/>
        <v>0</v>
      </c>
      <c r="M33" s="18"/>
      <c r="N33" s="21">
        <f t="shared" si="3"/>
        <v>0</v>
      </c>
      <c r="O33" s="10">
        <v>0</v>
      </c>
      <c r="P33" s="2">
        <v>0</v>
      </c>
      <c r="Q33" s="2">
        <v>0</v>
      </c>
      <c r="R33" s="12">
        <f t="shared" si="5"/>
        <v>0</v>
      </c>
      <c r="S33" s="59" t="e">
        <f t="shared" si="6"/>
        <v>#DIV/0!</v>
      </c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</row>
    <row r="34" spans="1:102" s="24" customFormat="1" ht="13.5" thickBot="1">
      <c r="A34" s="32" t="s">
        <v>17</v>
      </c>
      <c r="B34" s="36">
        <v>0</v>
      </c>
      <c r="C34" s="2">
        <v>0</v>
      </c>
      <c r="D34" s="2">
        <v>6000</v>
      </c>
      <c r="E34" s="2">
        <f aca="true" t="shared" si="12" ref="E34:M34">SUM(E33)</f>
        <v>0</v>
      </c>
      <c r="F34" s="12">
        <f t="shared" si="12"/>
        <v>0</v>
      </c>
      <c r="G34" s="21">
        <f t="shared" si="7"/>
        <v>6000</v>
      </c>
      <c r="H34" s="36">
        <f t="shared" si="12"/>
        <v>0</v>
      </c>
      <c r="I34" s="2">
        <v>0</v>
      </c>
      <c r="J34" s="2">
        <f t="shared" si="12"/>
        <v>0</v>
      </c>
      <c r="K34" s="12">
        <f t="shared" si="12"/>
        <v>0</v>
      </c>
      <c r="L34" s="21">
        <f t="shared" si="4"/>
        <v>0</v>
      </c>
      <c r="M34" s="18">
        <f t="shared" si="12"/>
        <v>0</v>
      </c>
      <c r="N34" s="21">
        <f t="shared" si="3"/>
        <v>6000</v>
      </c>
      <c r="O34" s="10">
        <v>9000</v>
      </c>
      <c r="P34" s="2">
        <v>0</v>
      </c>
      <c r="Q34" s="2">
        <v>0</v>
      </c>
      <c r="R34" s="12">
        <f t="shared" si="5"/>
        <v>9000</v>
      </c>
      <c r="S34" s="59">
        <f t="shared" si="6"/>
        <v>0.6666666666666666</v>
      </c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4" customFormat="1" ht="13.5" hidden="1" thickBot="1">
      <c r="A35" s="32">
        <v>510</v>
      </c>
      <c r="B35" s="36"/>
      <c r="C35" s="2"/>
      <c r="D35" s="2">
        <v>0</v>
      </c>
      <c r="E35" s="2"/>
      <c r="F35" s="12"/>
      <c r="G35" s="21">
        <f t="shared" si="7"/>
        <v>0</v>
      </c>
      <c r="H35" s="36"/>
      <c r="I35" s="2">
        <v>0</v>
      </c>
      <c r="J35" s="2"/>
      <c r="K35" s="12">
        <v>747648</v>
      </c>
      <c r="L35" s="21">
        <f t="shared" si="4"/>
        <v>747648</v>
      </c>
      <c r="M35" s="18"/>
      <c r="N35" s="21">
        <f t="shared" si="3"/>
        <v>747648</v>
      </c>
      <c r="O35" s="10">
        <v>0</v>
      </c>
      <c r="P35" s="2">
        <v>0</v>
      </c>
      <c r="Q35" s="2">
        <v>0</v>
      </c>
      <c r="R35" s="12">
        <f t="shared" si="5"/>
        <v>0</v>
      </c>
      <c r="S35" s="59" t="e">
        <f t="shared" si="6"/>
        <v>#DIV/0!</v>
      </c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</row>
    <row r="36" spans="1:102" s="24" customFormat="1" ht="13.5" thickBot="1">
      <c r="A36" s="32" t="s">
        <v>18</v>
      </c>
      <c r="B36" s="36">
        <v>0</v>
      </c>
      <c r="C36" s="2">
        <v>0</v>
      </c>
      <c r="D36" s="2">
        <v>55000</v>
      </c>
      <c r="E36" s="2">
        <f aca="true" t="shared" si="13" ref="E36:M36">SUM(E35)</f>
        <v>0</v>
      </c>
      <c r="F36" s="12">
        <f t="shared" si="13"/>
        <v>0</v>
      </c>
      <c r="G36" s="21">
        <f t="shared" si="7"/>
        <v>55000</v>
      </c>
      <c r="H36" s="36">
        <f t="shared" si="13"/>
        <v>0</v>
      </c>
      <c r="I36" s="2">
        <v>0</v>
      </c>
      <c r="J36" s="2">
        <f t="shared" si="13"/>
        <v>0</v>
      </c>
      <c r="K36" s="12">
        <v>0</v>
      </c>
      <c r="L36" s="21">
        <f t="shared" si="4"/>
        <v>0</v>
      </c>
      <c r="M36" s="18">
        <f t="shared" si="13"/>
        <v>0</v>
      </c>
      <c r="N36" s="21">
        <f t="shared" si="3"/>
        <v>55000</v>
      </c>
      <c r="O36" s="10">
        <v>55000</v>
      </c>
      <c r="P36" s="2">
        <v>0</v>
      </c>
      <c r="Q36" s="2">
        <v>0</v>
      </c>
      <c r="R36" s="12">
        <f t="shared" si="5"/>
        <v>55000</v>
      </c>
      <c r="S36" s="59">
        <f t="shared" si="6"/>
        <v>1</v>
      </c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</row>
    <row r="37" spans="1:102" s="4" customFormat="1" ht="13.5" hidden="1" thickBot="1">
      <c r="A37" s="32">
        <v>520</v>
      </c>
      <c r="B37" s="36"/>
      <c r="C37" s="2"/>
      <c r="D37" s="2">
        <v>0</v>
      </c>
      <c r="E37" s="2"/>
      <c r="F37" s="12"/>
      <c r="G37" s="21">
        <f t="shared" si="7"/>
        <v>0</v>
      </c>
      <c r="H37" s="36"/>
      <c r="I37" s="2">
        <v>0</v>
      </c>
      <c r="J37" s="2"/>
      <c r="K37" s="12"/>
      <c r="L37" s="21">
        <f t="shared" si="4"/>
        <v>0</v>
      </c>
      <c r="M37" s="18"/>
      <c r="N37" s="21">
        <f t="shared" si="3"/>
        <v>0</v>
      </c>
      <c r="O37" s="10">
        <v>0</v>
      </c>
      <c r="P37" s="2">
        <v>0</v>
      </c>
      <c r="Q37" s="2">
        <v>0</v>
      </c>
      <c r="R37" s="12">
        <f t="shared" si="5"/>
        <v>0</v>
      </c>
      <c r="S37" s="59" t="e">
        <f t="shared" si="6"/>
        <v>#DIV/0!</v>
      </c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</row>
    <row r="38" spans="1:19" s="23" customFormat="1" ht="13.5" thickBot="1">
      <c r="A38" s="32" t="s">
        <v>19</v>
      </c>
      <c r="B38" s="36">
        <v>0</v>
      </c>
      <c r="C38" s="2">
        <v>0</v>
      </c>
      <c r="D38" s="2">
        <v>4100</v>
      </c>
      <c r="E38" s="2">
        <f aca="true" t="shared" si="14" ref="E38:M38">SUM(E37)</f>
        <v>0</v>
      </c>
      <c r="F38" s="12">
        <f t="shared" si="14"/>
        <v>0</v>
      </c>
      <c r="G38" s="21">
        <f t="shared" si="7"/>
        <v>4100</v>
      </c>
      <c r="H38" s="36">
        <f t="shared" si="14"/>
        <v>0</v>
      </c>
      <c r="I38" s="2">
        <v>0</v>
      </c>
      <c r="J38" s="2">
        <f t="shared" si="14"/>
        <v>0</v>
      </c>
      <c r="K38" s="12">
        <f t="shared" si="14"/>
        <v>0</v>
      </c>
      <c r="L38" s="21">
        <f t="shared" si="4"/>
        <v>0</v>
      </c>
      <c r="M38" s="18">
        <f t="shared" si="14"/>
        <v>0</v>
      </c>
      <c r="N38" s="21">
        <f t="shared" si="3"/>
        <v>4100</v>
      </c>
      <c r="O38" s="10">
        <v>4300</v>
      </c>
      <c r="P38" s="2">
        <v>0</v>
      </c>
      <c r="Q38" s="2">
        <v>0</v>
      </c>
      <c r="R38" s="12">
        <f t="shared" si="5"/>
        <v>4300</v>
      </c>
      <c r="S38" s="59">
        <f t="shared" si="6"/>
        <v>0.9534883720930233</v>
      </c>
    </row>
    <row r="39" spans="1:102" ht="13.5" hidden="1" thickBot="1">
      <c r="A39" s="32">
        <v>560</v>
      </c>
      <c r="B39" s="36"/>
      <c r="C39" s="2"/>
      <c r="D39" s="2">
        <v>0</v>
      </c>
      <c r="E39" s="2"/>
      <c r="F39" s="12"/>
      <c r="G39" s="21">
        <f t="shared" si="7"/>
        <v>0</v>
      </c>
      <c r="H39" s="36"/>
      <c r="I39" s="2">
        <v>0</v>
      </c>
      <c r="J39" s="2"/>
      <c r="K39" s="12"/>
      <c r="L39" s="21">
        <f t="shared" si="4"/>
        <v>0</v>
      </c>
      <c r="M39" s="18"/>
      <c r="N39" s="21">
        <f t="shared" si="3"/>
        <v>0</v>
      </c>
      <c r="O39" s="10">
        <v>0</v>
      </c>
      <c r="P39" s="2">
        <v>0</v>
      </c>
      <c r="Q39" s="2">
        <v>0</v>
      </c>
      <c r="R39" s="12">
        <f t="shared" si="5"/>
        <v>0</v>
      </c>
      <c r="S39" s="59" t="e">
        <f t="shared" si="6"/>
        <v>#DIV/0!</v>
      </c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</row>
    <row r="40" spans="1:102" ht="13.5" hidden="1" thickBot="1">
      <c r="A40" s="32">
        <v>610</v>
      </c>
      <c r="B40" s="36"/>
      <c r="C40" s="2"/>
      <c r="D40" s="2">
        <v>0</v>
      </c>
      <c r="E40" s="2"/>
      <c r="F40" s="12"/>
      <c r="G40" s="21">
        <f t="shared" si="7"/>
        <v>0</v>
      </c>
      <c r="H40" s="36"/>
      <c r="I40" s="2">
        <v>0</v>
      </c>
      <c r="J40" s="2"/>
      <c r="K40" s="12"/>
      <c r="L40" s="21">
        <f t="shared" si="4"/>
        <v>0</v>
      </c>
      <c r="M40" s="18"/>
      <c r="N40" s="21">
        <f t="shared" si="3"/>
        <v>0</v>
      </c>
      <c r="O40" s="10">
        <v>0</v>
      </c>
      <c r="P40" s="2">
        <v>0</v>
      </c>
      <c r="Q40" s="2">
        <v>0</v>
      </c>
      <c r="R40" s="12">
        <f t="shared" si="5"/>
        <v>0</v>
      </c>
      <c r="S40" s="59" t="e">
        <f t="shared" si="6"/>
        <v>#DIV/0!</v>
      </c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</row>
    <row r="41" spans="1:102" ht="13.5" hidden="1" thickBot="1">
      <c r="A41" s="32">
        <v>610</v>
      </c>
      <c r="B41" s="36"/>
      <c r="C41" s="2"/>
      <c r="D41" s="2">
        <v>0</v>
      </c>
      <c r="E41" s="2"/>
      <c r="F41" s="12"/>
      <c r="G41" s="21">
        <f t="shared" si="7"/>
        <v>0</v>
      </c>
      <c r="H41" s="36"/>
      <c r="I41" s="2">
        <v>0</v>
      </c>
      <c r="J41" s="2"/>
      <c r="K41" s="12"/>
      <c r="L41" s="21">
        <f t="shared" si="4"/>
        <v>0</v>
      </c>
      <c r="M41" s="18"/>
      <c r="N41" s="21">
        <f t="shared" si="3"/>
        <v>0</v>
      </c>
      <c r="O41" s="10">
        <v>0</v>
      </c>
      <c r="P41" s="2">
        <v>0</v>
      </c>
      <c r="Q41" s="2">
        <v>0</v>
      </c>
      <c r="R41" s="12">
        <f t="shared" si="5"/>
        <v>0</v>
      </c>
      <c r="S41" s="59" t="e">
        <f t="shared" si="6"/>
        <v>#DIV/0!</v>
      </c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</row>
    <row r="42" spans="1:102" s="24" customFormat="1" ht="13.5" thickBot="1">
      <c r="A42" s="32" t="s">
        <v>20</v>
      </c>
      <c r="B42" s="36">
        <v>0</v>
      </c>
      <c r="C42" s="2">
        <v>0</v>
      </c>
      <c r="D42" s="2">
        <v>40560</v>
      </c>
      <c r="E42" s="2">
        <f aca="true" t="shared" si="15" ref="E42:M42">SUM(E40:E41)</f>
        <v>0</v>
      </c>
      <c r="F42" s="12">
        <f t="shared" si="15"/>
        <v>0</v>
      </c>
      <c r="G42" s="21">
        <f t="shared" si="7"/>
        <v>40560</v>
      </c>
      <c r="H42" s="36">
        <f t="shared" si="15"/>
        <v>0</v>
      </c>
      <c r="I42" s="2">
        <v>0</v>
      </c>
      <c r="J42" s="2">
        <f t="shared" si="15"/>
        <v>0</v>
      </c>
      <c r="K42" s="12">
        <v>0</v>
      </c>
      <c r="L42" s="21">
        <f t="shared" si="4"/>
        <v>0</v>
      </c>
      <c r="M42" s="18">
        <f t="shared" si="15"/>
        <v>0</v>
      </c>
      <c r="N42" s="21">
        <f t="shared" si="3"/>
        <v>40560</v>
      </c>
      <c r="O42" s="10">
        <v>5000</v>
      </c>
      <c r="P42" s="2">
        <v>0</v>
      </c>
      <c r="Q42" s="2">
        <v>0</v>
      </c>
      <c r="R42" s="12">
        <f t="shared" si="5"/>
        <v>5000</v>
      </c>
      <c r="S42" s="59">
        <f t="shared" si="6"/>
        <v>8.112</v>
      </c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</row>
    <row r="43" spans="1:102" ht="13.5" hidden="1" thickBot="1">
      <c r="A43" s="32">
        <v>620</v>
      </c>
      <c r="B43" s="36"/>
      <c r="C43" s="2"/>
      <c r="D43" s="2">
        <v>0</v>
      </c>
      <c r="E43" s="2"/>
      <c r="F43" s="12"/>
      <c r="G43" s="21">
        <f t="shared" si="7"/>
        <v>0</v>
      </c>
      <c r="H43" s="36"/>
      <c r="I43" s="2"/>
      <c r="J43" s="2">
        <v>17000</v>
      </c>
      <c r="K43" s="12"/>
      <c r="L43" s="21">
        <f t="shared" si="4"/>
        <v>17000</v>
      </c>
      <c r="M43" s="18"/>
      <c r="N43" s="21">
        <f t="shared" si="3"/>
        <v>17000</v>
      </c>
      <c r="O43" s="10">
        <v>0</v>
      </c>
      <c r="P43" s="2">
        <v>0</v>
      </c>
      <c r="Q43" s="2">
        <v>0</v>
      </c>
      <c r="R43" s="12">
        <f t="shared" si="5"/>
        <v>0</v>
      </c>
      <c r="S43" s="59" t="e">
        <f t="shared" si="6"/>
        <v>#DIV/0!</v>
      </c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</row>
    <row r="44" spans="1:102" ht="13.5" hidden="1" thickBot="1">
      <c r="A44" s="32">
        <v>620</v>
      </c>
      <c r="B44" s="36"/>
      <c r="C44" s="2"/>
      <c r="D44" s="2">
        <v>0</v>
      </c>
      <c r="E44" s="2"/>
      <c r="F44" s="12"/>
      <c r="G44" s="21">
        <f t="shared" si="7"/>
        <v>0</v>
      </c>
      <c r="H44" s="36"/>
      <c r="I44" s="2"/>
      <c r="J44" s="2"/>
      <c r="K44" s="12"/>
      <c r="L44" s="21">
        <f t="shared" si="4"/>
        <v>0</v>
      </c>
      <c r="M44" s="18"/>
      <c r="N44" s="21">
        <f t="shared" si="3"/>
        <v>0</v>
      </c>
      <c r="O44" s="10">
        <v>0</v>
      </c>
      <c r="P44" s="2">
        <v>0</v>
      </c>
      <c r="Q44" s="2">
        <v>0</v>
      </c>
      <c r="R44" s="12">
        <f t="shared" si="5"/>
        <v>0</v>
      </c>
      <c r="S44" s="59" t="e">
        <f t="shared" si="6"/>
        <v>#DIV/0!</v>
      </c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</row>
    <row r="45" spans="1:102" ht="13.5" hidden="1" thickBot="1">
      <c r="A45" s="32">
        <v>620</v>
      </c>
      <c r="B45" s="36"/>
      <c r="C45" s="2"/>
      <c r="D45" s="2">
        <v>0</v>
      </c>
      <c r="E45" s="2"/>
      <c r="F45" s="12"/>
      <c r="G45" s="21">
        <f t="shared" si="7"/>
        <v>0</v>
      </c>
      <c r="H45" s="36"/>
      <c r="I45" s="2"/>
      <c r="J45" s="2"/>
      <c r="K45" s="12"/>
      <c r="L45" s="21">
        <f t="shared" si="4"/>
        <v>0</v>
      </c>
      <c r="M45" s="18"/>
      <c r="N45" s="21">
        <f t="shared" si="3"/>
        <v>0</v>
      </c>
      <c r="O45" s="10">
        <v>0</v>
      </c>
      <c r="P45" s="2">
        <v>0</v>
      </c>
      <c r="Q45" s="2">
        <v>0</v>
      </c>
      <c r="R45" s="12">
        <f t="shared" si="5"/>
        <v>0</v>
      </c>
      <c r="S45" s="59" t="e">
        <f t="shared" si="6"/>
        <v>#DIV/0!</v>
      </c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</row>
    <row r="46" spans="1:102" ht="13.5" hidden="1" thickBot="1">
      <c r="A46" s="32">
        <v>620</v>
      </c>
      <c r="B46" s="36"/>
      <c r="C46" s="2"/>
      <c r="D46" s="2">
        <v>0</v>
      </c>
      <c r="E46" s="2"/>
      <c r="F46" s="12"/>
      <c r="G46" s="21">
        <f t="shared" si="7"/>
        <v>0</v>
      </c>
      <c r="H46" s="36"/>
      <c r="I46" s="2"/>
      <c r="J46" s="2"/>
      <c r="K46" s="12"/>
      <c r="L46" s="21">
        <f t="shared" si="4"/>
        <v>0</v>
      </c>
      <c r="M46" s="18"/>
      <c r="N46" s="21">
        <f t="shared" si="3"/>
        <v>0</v>
      </c>
      <c r="O46" s="10">
        <v>0</v>
      </c>
      <c r="P46" s="2">
        <v>0</v>
      </c>
      <c r="Q46" s="2">
        <v>0</v>
      </c>
      <c r="R46" s="12">
        <f t="shared" si="5"/>
        <v>0</v>
      </c>
      <c r="S46" s="59" t="e">
        <f t="shared" si="6"/>
        <v>#DIV/0!</v>
      </c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</row>
    <row r="47" spans="1:102" ht="13.5" hidden="1" thickBot="1">
      <c r="A47" s="32">
        <v>620</v>
      </c>
      <c r="B47" s="36">
        <v>11525</v>
      </c>
      <c r="C47" s="2">
        <v>4017</v>
      </c>
      <c r="D47" s="2">
        <v>0</v>
      </c>
      <c r="E47" s="2"/>
      <c r="F47" s="12"/>
      <c r="G47" s="21">
        <f t="shared" si="7"/>
        <v>15542</v>
      </c>
      <c r="H47" s="36"/>
      <c r="I47" s="2"/>
      <c r="J47" s="2"/>
      <c r="K47" s="12"/>
      <c r="L47" s="21">
        <f t="shared" si="4"/>
        <v>0</v>
      </c>
      <c r="M47" s="18"/>
      <c r="N47" s="21">
        <f t="shared" si="3"/>
        <v>15542</v>
      </c>
      <c r="O47" s="10">
        <v>0</v>
      </c>
      <c r="P47" s="2">
        <v>0</v>
      </c>
      <c r="Q47" s="2">
        <v>0</v>
      </c>
      <c r="R47" s="12">
        <f t="shared" si="5"/>
        <v>0</v>
      </c>
      <c r="S47" s="59" t="e">
        <f t="shared" si="6"/>
        <v>#DIV/0!</v>
      </c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</row>
    <row r="48" spans="1:102" ht="13.5" hidden="1" thickBot="1">
      <c r="A48" s="32">
        <v>620</v>
      </c>
      <c r="B48" s="36"/>
      <c r="C48" s="2"/>
      <c r="D48" s="2">
        <v>0</v>
      </c>
      <c r="E48" s="2"/>
      <c r="F48" s="12"/>
      <c r="G48" s="21">
        <f t="shared" si="7"/>
        <v>0</v>
      </c>
      <c r="H48" s="36"/>
      <c r="I48" s="2"/>
      <c r="J48" s="2">
        <v>20000</v>
      </c>
      <c r="K48" s="12"/>
      <c r="L48" s="21">
        <f t="shared" si="4"/>
        <v>20000</v>
      </c>
      <c r="M48" s="18"/>
      <c r="N48" s="21">
        <f t="shared" si="3"/>
        <v>20000</v>
      </c>
      <c r="O48" s="10">
        <v>0</v>
      </c>
      <c r="P48" s="2">
        <v>0</v>
      </c>
      <c r="Q48" s="2">
        <v>0</v>
      </c>
      <c r="R48" s="12">
        <f t="shared" si="5"/>
        <v>0</v>
      </c>
      <c r="S48" s="59" t="e">
        <f t="shared" si="6"/>
        <v>#DIV/0!</v>
      </c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</row>
    <row r="49" spans="1:102" ht="13.5" hidden="1" thickBot="1">
      <c r="A49" s="32">
        <v>620</v>
      </c>
      <c r="B49" s="36"/>
      <c r="C49" s="2"/>
      <c r="D49" s="2">
        <v>0</v>
      </c>
      <c r="E49" s="2"/>
      <c r="F49" s="12"/>
      <c r="G49" s="21">
        <f t="shared" si="7"/>
        <v>0</v>
      </c>
      <c r="H49" s="36"/>
      <c r="I49" s="2"/>
      <c r="J49" s="2"/>
      <c r="K49" s="12">
        <v>55000</v>
      </c>
      <c r="L49" s="21">
        <f t="shared" si="4"/>
        <v>55000</v>
      </c>
      <c r="M49" s="18"/>
      <c r="N49" s="21">
        <f t="shared" si="3"/>
        <v>55000</v>
      </c>
      <c r="O49" s="10">
        <v>0</v>
      </c>
      <c r="P49" s="2">
        <v>0</v>
      </c>
      <c r="Q49" s="2">
        <v>0</v>
      </c>
      <c r="R49" s="12">
        <f t="shared" si="5"/>
        <v>0</v>
      </c>
      <c r="S49" s="59" t="e">
        <f t="shared" si="6"/>
        <v>#DIV/0!</v>
      </c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</row>
    <row r="50" spans="1:102" ht="13.5" hidden="1" thickBot="1">
      <c r="A50" s="32">
        <v>620</v>
      </c>
      <c r="B50" s="36"/>
      <c r="C50" s="2"/>
      <c r="D50" s="2">
        <v>0</v>
      </c>
      <c r="E50" s="2"/>
      <c r="F50" s="12"/>
      <c r="G50" s="21">
        <f t="shared" si="7"/>
        <v>0</v>
      </c>
      <c r="H50" s="36"/>
      <c r="I50" s="2"/>
      <c r="J50" s="2"/>
      <c r="K50" s="12">
        <v>416907</v>
      </c>
      <c r="L50" s="21">
        <f t="shared" si="4"/>
        <v>416907</v>
      </c>
      <c r="M50" s="18"/>
      <c r="N50" s="21">
        <f t="shared" si="3"/>
        <v>416907</v>
      </c>
      <c r="O50" s="10">
        <v>0</v>
      </c>
      <c r="P50" s="2">
        <v>0</v>
      </c>
      <c r="Q50" s="2">
        <v>0</v>
      </c>
      <c r="R50" s="12">
        <f t="shared" si="5"/>
        <v>0</v>
      </c>
      <c r="S50" s="59" t="e">
        <f t="shared" si="6"/>
        <v>#DIV/0!</v>
      </c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</row>
    <row r="51" spans="1:102" ht="13.5" hidden="1" thickBot="1">
      <c r="A51" s="32">
        <v>620</v>
      </c>
      <c r="B51" s="36"/>
      <c r="C51" s="2"/>
      <c r="D51" s="2">
        <v>0</v>
      </c>
      <c r="E51" s="2"/>
      <c r="F51" s="12"/>
      <c r="G51" s="21">
        <f t="shared" si="7"/>
        <v>0</v>
      </c>
      <c r="H51" s="36">
        <v>30000</v>
      </c>
      <c r="I51" s="2"/>
      <c r="J51" s="2"/>
      <c r="K51" s="12"/>
      <c r="L51" s="21">
        <f t="shared" si="4"/>
        <v>30000</v>
      </c>
      <c r="M51" s="18"/>
      <c r="N51" s="21">
        <f t="shared" si="3"/>
        <v>30000</v>
      </c>
      <c r="O51" s="10">
        <v>0</v>
      </c>
      <c r="P51" s="2">
        <v>0</v>
      </c>
      <c r="Q51" s="2">
        <v>0</v>
      </c>
      <c r="R51" s="12">
        <f t="shared" si="5"/>
        <v>0</v>
      </c>
      <c r="S51" s="59" t="e">
        <f t="shared" si="6"/>
        <v>#DIV/0!</v>
      </c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</row>
    <row r="52" spans="1:102" s="24" customFormat="1" ht="13.5" thickBot="1">
      <c r="A52" s="32" t="s">
        <v>21</v>
      </c>
      <c r="B52" s="36">
        <v>76329</v>
      </c>
      <c r="C52" s="2">
        <v>27961</v>
      </c>
      <c r="D52" s="2">
        <v>79662</v>
      </c>
      <c r="E52" s="2">
        <v>1699</v>
      </c>
      <c r="F52" s="12">
        <f>SUM(F43:F51)</f>
        <v>0</v>
      </c>
      <c r="G52" s="21">
        <f t="shared" si="7"/>
        <v>185651</v>
      </c>
      <c r="H52" s="36">
        <v>11190</v>
      </c>
      <c r="I52" s="2">
        <v>5000</v>
      </c>
      <c r="J52" s="2">
        <v>0</v>
      </c>
      <c r="K52" s="12">
        <v>0</v>
      </c>
      <c r="L52" s="21">
        <f t="shared" si="4"/>
        <v>16190</v>
      </c>
      <c r="M52" s="18">
        <f>SUM(M43:M51)</f>
        <v>0</v>
      </c>
      <c r="N52" s="21">
        <f aca="true" t="shared" si="16" ref="N52:N85">G52+L52+M52</f>
        <v>201841</v>
      </c>
      <c r="O52" s="10">
        <v>176826</v>
      </c>
      <c r="P52" s="2">
        <v>811072</v>
      </c>
      <c r="Q52" s="2">
        <v>0</v>
      </c>
      <c r="R52" s="12">
        <f t="shared" si="5"/>
        <v>987898</v>
      </c>
      <c r="S52" s="59">
        <f t="shared" si="6"/>
        <v>0.204313603226244</v>
      </c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</row>
    <row r="53" spans="1:102" ht="12.75" hidden="1">
      <c r="A53" s="32">
        <v>640</v>
      </c>
      <c r="B53" s="36"/>
      <c r="C53" s="2"/>
      <c r="D53" s="2">
        <v>0</v>
      </c>
      <c r="E53" s="2"/>
      <c r="F53" s="12"/>
      <c r="G53" s="21">
        <f t="shared" si="7"/>
        <v>0</v>
      </c>
      <c r="H53" s="36"/>
      <c r="I53" s="2"/>
      <c r="J53" s="2"/>
      <c r="K53" s="12"/>
      <c r="L53" s="21">
        <f t="shared" si="4"/>
        <v>0</v>
      </c>
      <c r="M53" s="18"/>
      <c r="N53" s="21">
        <f t="shared" si="16"/>
        <v>0</v>
      </c>
      <c r="O53" s="10">
        <v>0</v>
      </c>
      <c r="P53" s="2">
        <v>0</v>
      </c>
      <c r="Q53" s="2">
        <v>0</v>
      </c>
      <c r="R53" s="12">
        <f t="shared" si="5"/>
        <v>0</v>
      </c>
      <c r="S53" s="59" t="e">
        <f t="shared" si="6"/>
        <v>#DIV/0!</v>
      </c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</row>
    <row r="54" spans="1:102" s="26" customFormat="1" ht="12.75">
      <c r="A54" s="32" t="s">
        <v>22</v>
      </c>
      <c r="B54" s="36">
        <v>0</v>
      </c>
      <c r="C54" s="2">
        <v>0</v>
      </c>
      <c r="D54" s="2">
        <v>24300</v>
      </c>
      <c r="E54" s="2">
        <f aca="true" t="shared" si="17" ref="E54:M54">SUM(E53)</f>
        <v>0</v>
      </c>
      <c r="F54" s="12">
        <f t="shared" si="17"/>
        <v>0</v>
      </c>
      <c r="G54" s="21">
        <f t="shared" si="7"/>
        <v>24300</v>
      </c>
      <c r="H54" s="36">
        <f t="shared" si="17"/>
        <v>0</v>
      </c>
      <c r="I54" s="2">
        <v>0</v>
      </c>
      <c r="J54" s="2">
        <f t="shared" si="17"/>
        <v>0</v>
      </c>
      <c r="K54" s="12">
        <v>0</v>
      </c>
      <c r="L54" s="21">
        <f t="shared" si="4"/>
        <v>0</v>
      </c>
      <c r="M54" s="18">
        <f t="shared" si="17"/>
        <v>0</v>
      </c>
      <c r="N54" s="21">
        <f t="shared" si="16"/>
        <v>24300</v>
      </c>
      <c r="O54" s="10">
        <v>25000</v>
      </c>
      <c r="P54" s="2">
        <v>0</v>
      </c>
      <c r="Q54" s="2">
        <v>0</v>
      </c>
      <c r="R54" s="12">
        <f t="shared" si="5"/>
        <v>25000</v>
      </c>
      <c r="S54" s="59">
        <f t="shared" si="6"/>
        <v>0.972</v>
      </c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</row>
    <row r="55" spans="1:102" s="4" customFormat="1" ht="13.5" hidden="1" thickBot="1">
      <c r="A55" s="32">
        <v>810</v>
      </c>
      <c r="B55" s="36"/>
      <c r="C55" s="2"/>
      <c r="D55" s="2">
        <v>0</v>
      </c>
      <c r="E55" s="2">
        <v>19750</v>
      </c>
      <c r="F55" s="12"/>
      <c r="G55" s="21">
        <f t="shared" si="7"/>
        <v>19750</v>
      </c>
      <c r="H55" s="36"/>
      <c r="I55" s="2">
        <v>0</v>
      </c>
      <c r="J55" s="2"/>
      <c r="K55" s="12"/>
      <c r="L55" s="21">
        <f t="shared" si="4"/>
        <v>0</v>
      </c>
      <c r="M55" s="18"/>
      <c r="N55" s="21">
        <f t="shared" si="16"/>
        <v>19750</v>
      </c>
      <c r="O55" s="10">
        <v>0</v>
      </c>
      <c r="P55" s="2">
        <v>0</v>
      </c>
      <c r="Q55" s="2">
        <v>0</v>
      </c>
      <c r="R55" s="12">
        <f t="shared" si="5"/>
        <v>0</v>
      </c>
      <c r="S55" s="59" t="e">
        <f t="shared" si="6"/>
        <v>#DIV/0!</v>
      </c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</row>
    <row r="56" spans="1:19" s="1" customFormat="1" ht="12.75" hidden="1">
      <c r="A56" s="32">
        <v>810</v>
      </c>
      <c r="B56" s="36">
        <v>4160</v>
      </c>
      <c r="C56" s="2">
        <v>1248</v>
      </c>
      <c r="D56" s="2">
        <v>0</v>
      </c>
      <c r="E56" s="2"/>
      <c r="F56" s="12"/>
      <c r="G56" s="21">
        <f t="shared" si="7"/>
        <v>5408</v>
      </c>
      <c r="H56" s="36"/>
      <c r="I56" s="2">
        <v>0</v>
      </c>
      <c r="J56" s="2"/>
      <c r="K56" s="12"/>
      <c r="L56" s="21">
        <f t="shared" si="4"/>
        <v>0</v>
      </c>
      <c r="M56" s="18"/>
      <c r="N56" s="21">
        <f t="shared" si="16"/>
        <v>5408</v>
      </c>
      <c r="O56" s="10">
        <v>0</v>
      </c>
      <c r="P56" s="2">
        <v>0</v>
      </c>
      <c r="Q56" s="2">
        <v>0</v>
      </c>
      <c r="R56" s="12">
        <f t="shared" si="5"/>
        <v>0</v>
      </c>
      <c r="S56" s="59" t="e">
        <f t="shared" si="6"/>
        <v>#DIV/0!</v>
      </c>
    </row>
    <row r="57" spans="1:19" s="23" customFormat="1" ht="13.5" thickBot="1">
      <c r="A57" s="32" t="s">
        <v>23</v>
      </c>
      <c r="B57" s="36">
        <v>4202</v>
      </c>
      <c r="C57" s="2">
        <v>1218</v>
      </c>
      <c r="D57" s="2">
        <v>2213</v>
      </c>
      <c r="E57" s="2">
        <v>15000</v>
      </c>
      <c r="F57" s="12">
        <f aca="true" t="shared" si="18" ref="F57:M57">SUM(F55:F56)</f>
        <v>0</v>
      </c>
      <c r="G57" s="21">
        <f t="shared" si="7"/>
        <v>22633</v>
      </c>
      <c r="H57" s="36">
        <f t="shared" si="18"/>
        <v>0</v>
      </c>
      <c r="I57" s="2">
        <v>0</v>
      </c>
      <c r="J57" s="2">
        <f t="shared" si="18"/>
        <v>0</v>
      </c>
      <c r="K57" s="12">
        <v>3000</v>
      </c>
      <c r="L57" s="21">
        <f t="shared" si="4"/>
        <v>3000</v>
      </c>
      <c r="M57" s="18">
        <f t="shared" si="18"/>
        <v>0</v>
      </c>
      <c r="N57" s="21">
        <f t="shared" si="16"/>
        <v>25633</v>
      </c>
      <c r="O57" s="10">
        <v>27980</v>
      </c>
      <c r="P57" s="2">
        <v>0</v>
      </c>
      <c r="Q57" s="2">
        <v>0</v>
      </c>
      <c r="R57" s="12">
        <f t="shared" si="5"/>
        <v>27980</v>
      </c>
      <c r="S57" s="59">
        <f t="shared" si="6"/>
        <v>0.9161186561829878</v>
      </c>
    </row>
    <row r="58" spans="1:102" ht="13.5" hidden="1" thickBot="1">
      <c r="A58" s="32">
        <v>8203</v>
      </c>
      <c r="B58" s="36">
        <v>21550</v>
      </c>
      <c r="C58" s="2"/>
      <c r="D58" s="2">
        <v>0</v>
      </c>
      <c r="E58" s="2"/>
      <c r="F58" s="12"/>
      <c r="G58" s="21">
        <f t="shared" si="7"/>
        <v>21550</v>
      </c>
      <c r="H58" s="36"/>
      <c r="I58" s="2">
        <v>0</v>
      </c>
      <c r="J58" s="2"/>
      <c r="K58" s="12"/>
      <c r="L58" s="21">
        <f t="shared" si="4"/>
        <v>0</v>
      </c>
      <c r="M58" s="18"/>
      <c r="N58" s="21">
        <f t="shared" si="16"/>
        <v>21550</v>
      </c>
      <c r="O58" s="10">
        <v>0</v>
      </c>
      <c r="P58" s="2">
        <v>0</v>
      </c>
      <c r="Q58" s="2">
        <v>0</v>
      </c>
      <c r="R58" s="12">
        <f t="shared" si="5"/>
        <v>0</v>
      </c>
      <c r="S58" s="59" t="e">
        <f t="shared" si="6"/>
        <v>#DIV/0!</v>
      </c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</row>
    <row r="59" spans="1:102" s="27" customFormat="1" ht="13.5" thickBot="1">
      <c r="A59" s="32" t="s">
        <v>24</v>
      </c>
      <c r="B59" s="36">
        <v>0</v>
      </c>
      <c r="C59" s="2">
        <v>0</v>
      </c>
      <c r="D59" s="2">
        <v>10360</v>
      </c>
      <c r="E59" s="2">
        <f aca="true" t="shared" si="19" ref="E59:M59">SUM(E58:E58)</f>
        <v>0</v>
      </c>
      <c r="F59" s="12">
        <f t="shared" si="19"/>
        <v>0</v>
      </c>
      <c r="G59" s="21">
        <f t="shared" si="7"/>
        <v>10360</v>
      </c>
      <c r="H59" s="36">
        <f t="shared" si="19"/>
        <v>0</v>
      </c>
      <c r="I59" s="2">
        <v>0</v>
      </c>
      <c r="J59" s="2">
        <f t="shared" si="19"/>
        <v>0</v>
      </c>
      <c r="K59" s="12">
        <f t="shared" si="19"/>
        <v>0</v>
      </c>
      <c r="L59" s="21">
        <f t="shared" si="4"/>
        <v>0</v>
      </c>
      <c r="M59" s="18">
        <f t="shared" si="19"/>
        <v>0</v>
      </c>
      <c r="N59" s="21">
        <f t="shared" si="16"/>
        <v>10360</v>
      </c>
      <c r="O59" s="10">
        <v>10800</v>
      </c>
      <c r="P59" s="2">
        <v>0</v>
      </c>
      <c r="Q59" s="2">
        <v>0</v>
      </c>
      <c r="R59" s="12">
        <f t="shared" si="5"/>
        <v>10800</v>
      </c>
      <c r="S59" s="59">
        <f t="shared" si="6"/>
        <v>0.9592592592592593</v>
      </c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</row>
    <row r="60" spans="1:102" s="4" customFormat="1" ht="13.5" hidden="1" thickBot="1">
      <c r="A60" s="32">
        <v>8205</v>
      </c>
      <c r="B60" s="36">
        <v>1161</v>
      </c>
      <c r="C60" s="2"/>
      <c r="D60" s="2">
        <v>0</v>
      </c>
      <c r="E60" s="2"/>
      <c r="F60" s="12"/>
      <c r="G60" s="21">
        <f t="shared" si="7"/>
        <v>1161</v>
      </c>
      <c r="H60" s="36"/>
      <c r="I60" s="2">
        <v>0</v>
      </c>
      <c r="J60" s="2"/>
      <c r="K60" s="12"/>
      <c r="L60" s="21">
        <f t="shared" si="4"/>
        <v>0</v>
      </c>
      <c r="M60" s="18"/>
      <c r="N60" s="21">
        <f t="shared" si="16"/>
        <v>1161</v>
      </c>
      <c r="O60" s="10">
        <v>0</v>
      </c>
      <c r="P60" s="2">
        <v>0</v>
      </c>
      <c r="Q60" s="2">
        <v>0</v>
      </c>
      <c r="R60" s="12">
        <f t="shared" si="5"/>
        <v>0</v>
      </c>
      <c r="S60" s="59" t="e">
        <f t="shared" si="6"/>
        <v>#DIV/0!</v>
      </c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</row>
    <row r="61" spans="1:102" s="24" customFormat="1" ht="13.5" thickBot="1">
      <c r="A61" s="32" t="s">
        <v>25</v>
      </c>
      <c r="B61" s="36">
        <v>0</v>
      </c>
      <c r="C61" s="2">
        <v>0</v>
      </c>
      <c r="D61" s="2">
        <v>0</v>
      </c>
      <c r="E61" s="2">
        <f aca="true" t="shared" si="20" ref="E61:M61">SUM(E60)</f>
        <v>0</v>
      </c>
      <c r="F61" s="12">
        <f t="shared" si="20"/>
        <v>0</v>
      </c>
      <c r="G61" s="21">
        <f t="shared" si="7"/>
        <v>0</v>
      </c>
      <c r="H61" s="36">
        <f t="shared" si="20"/>
        <v>0</v>
      </c>
      <c r="I61" s="2">
        <v>0</v>
      </c>
      <c r="J61" s="2">
        <f t="shared" si="20"/>
        <v>0</v>
      </c>
      <c r="K61" s="12">
        <f t="shared" si="20"/>
        <v>0</v>
      </c>
      <c r="L61" s="21">
        <f t="shared" si="4"/>
        <v>0</v>
      </c>
      <c r="M61" s="18">
        <f t="shared" si="20"/>
        <v>0</v>
      </c>
      <c r="N61" s="21">
        <f t="shared" si="16"/>
        <v>0</v>
      </c>
      <c r="O61" s="10">
        <v>60</v>
      </c>
      <c r="P61" s="2">
        <v>0</v>
      </c>
      <c r="Q61" s="2">
        <v>0</v>
      </c>
      <c r="R61" s="12">
        <f t="shared" si="5"/>
        <v>60</v>
      </c>
      <c r="S61" s="59">
        <f t="shared" si="6"/>
        <v>0</v>
      </c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</row>
    <row r="62" spans="1:102" s="4" customFormat="1" ht="13.5" hidden="1" thickBot="1">
      <c r="A62" s="32">
        <v>8209</v>
      </c>
      <c r="B62" s="36">
        <v>3000</v>
      </c>
      <c r="C62" s="2"/>
      <c r="D62" s="2">
        <v>0</v>
      </c>
      <c r="E62" s="2"/>
      <c r="F62" s="12"/>
      <c r="G62" s="21">
        <f t="shared" si="7"/>
        <v>3000</v>
      </c>
      <c r="H62" s="36"/>
      <c r="I62" s="2">
        <v>0</v>
      </c>
      <c r="J62" s="2"/>
      <c r="K62" s="12"/>
      <c r="L62" s="21">
        <f t="shared" si="4"/>
        <v>0</v>
      </c>
      <c r="M62" s="18"/>
      <c r="N62" s="21">
        <f t="shared" si="16"/>
        <v>3000</v>
      </c>
      <c r="O62" s="10">
        <v>0</v>
      </c>
      <c r="P62" s="2">
        <v>0</v>
      </c>
      <c r="Q62" s="2">
        <v>0</v>
      </c>
      <c r="R62" s="12">
        <f t="shared" si="5"/>
        <v>0</v>
      </c>
      <c r="S62" s="59" t="e">
        <f t="shared" si="6"/>
        <v>#DIV/0!</v>
      </c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</row>
    <row r="63" spans="1:19" s="23" customFormat="1" ht="13.5" thickBot="1">
      <c r="A63" s="32" t="s">
        <v>26</v>
      </c>
      <c r="B63" s="36">
        <v>0</v>
      </c>
      <c r="C63" s="2">
        <v>0</v>
      </c>
      <c r="D63" s="2">
        <v>0</v>
      </c>
      <c r="E63" s="2">
        <f aca="true" t="shared" si="21" ref="E63:M63">SUM(E62)</f>
        <v>0</v>
      </c>
      <c r="F63" s="12">
        <f t="shared" si="21"/>
        <v>0</v>
      </c>
      <c r="G63" s="21">
        <f t="shared" si="7"/>
        <v>0</v>
      </c>
      <c r="H63" s="36">
        <f t="shared" si="21"/>
        <v>0</v>
      </c>
      <c r="I63" s="2">
        <v>0</v>
      </c>
      <c r="J63" s="2">
        <f t="shared" si="21"/>
        <v>0</v>
      </c>
      <c r="K63" s="12">
        <f t="shared" si="21"/>
        <v>0</v>
      </c>
      <c r="L63" s="21">
        <f t="shared" si="4"/>
        <v>0</v>
      </c>
      <c r="M63" s="18">
        <f t="shared" si="21"/>
        <v>0</v>
      </c>
      <c r="N63" s="21">
        <f t="shared" si="16"/>
        <v>0</v>
      </c>
      <c r="O63" s="10">
        <v>1000</v>
      </c>
      <c r="P63" s="2">
        <v>0</v>
      </c>
      <c r="Q63" s="2">
        <v>0</v>
      </c>
      <c r="R63" s="12">
        <f t="shared" si="5"/>
        <v>1000</v>
      </c>
      <c r="S63" s="59">
        <f t="shared" si="6"/>
        <v>0</v>
      </c>
    </row>
    <row r="64" spans="1:102" ht="13.5" hidden="1" thickBot="1">
      <c r="A64" s="32">
        <v>830</v>
      </c>
      <c r="B64" s="36"/>
      <c r="C64" s="2"/>
      <c r="D64" s="2">
        <v>0</v>
      </c>
      <c r="E64" s="2"/>
      <c r="F64" s="12"/>
      <c r="G64" s="21">
        <f t="shared" si="7"/>
        <v>0</v>
      </c>
      <c r="H64" s="36"/>
      <c r="I64" s="2">
        <v>0</v>
      </c>
      <c r="J64" s="2"/>
      <c r="K64" s="12"/>
      <c r="L64" s="21">
        <f t="shared" si="4"/>
        <v>0</v>
      </c>
      <c r="M64" s="18"/>
      <c r="N64" s="21">
        <f t="shared" si="16"/>
        <v>0</v>
      </c>
      <c r="O64" s="10">
        <v>0</v>
      </c>
      <c r="P64" s="2">
        <v>0</v>
      </c>
      <c r="Q64" s="2">
        <v>0</v>
      </c>
      <c r="R64" s="12">
        <f t="shared" si="5"/>
        <v>0</v>
      </c>
      <c r="S64" s="59" t="e">
        <f t="shared" si="6"/>
        <v>#DIV/0!</v>
      </c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</row>
    <row r="65" spans="1:102" ht="13.5" hidden="1" thickBot="1">
      <c r="A65" s="32">
        <v>830</v>
      </c>
      <c r="B65" s="36"/>
      <c r="C65" s="2"/>
      <c r="D65" s="2">
        <v>0</v>
      </c>
      <c r="E65" s="2"/>
      <c r="F65" s="12"/>
      <c r="G65" s="21">
        <f t="shared" si="7"/>
        <v>0</v>
      </c>
      <c r="H65" s="36"/>
      <c r="I65" s="2">
        <v>0</v>
      </c>
      <c r="J65" s="2"/>
      <c r="K65" s="12"/>
      <c r="L65" s="21">
        <f t="shared" si="4"/>
        <v>0</v>
      </c>
      <c r="M65" s="18"/>
      <c r="N65" s="21">
        <f t="shared" si="16"/>
        <v>0</v>
      </c>
      <c r="O65" s="10">
        <v>0</v>
      </c>
      <c r="P65" s="2">
        <v>0</v>
      </c>
      <c r="Q65" s="2">
        <v>0</v>
      </c>
      <c r="R65" s="12">
        <f t="shared" si="5"/>
        <v>0</v>
      </c>
      <c r="S65" s="59" t="e">
        <f t="shared" si="6"/>
        <v>#DIV/0!</v>
      </c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</row>
    <row r="66" spans="1:102" ht="13.5" hidden="1" thickBot="1">
      <c r="A66" s="32">
        <v>830</v>
      </c>
      <c r="B66" s="36"/>
      <c r="C66" s="2"/>
      <c r="D66" s="2">
        <v>0</v>
      </c>
      <c r="E66" s="2"/>
      <c r="F66" s="12"/>
      <c r="G66" s="21">
        <f t="shared" si="7"/>
        <v>0</v>
      </c>
      <c r="H66" s="36"/>
      <c r="I66" s="2">
        <v>0</v>
      </c>
      <c r="J66" s="2"/>
      <c r="K66" s="12"/>
      <c r="L66" s="21">
        <f t="shared" si="4"/>
        <v>0</v>
      </c>
      <c r="M66" s="18"/>
      <c r="N66" s="21">
        <f t="shared" si="16"/>
        <v>0</v>
      </c>
      <c r="O66" s="10">
        <v>0</v>
      </c>
      <c r="P66" s="2">
        <v>0</v>
      </c>
      <c r="Q66" s="2">
        <v>0</v>
      </c>
      <c r="R66" s="12">
        <f t="shared" si="5"/>
        <v>0</v>
      </c>
      <c r="S66" s="59" t="e">
        <f t="shared" si="6"/>
        <v>#DIV/0!</v>
      </c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</row>
    <row r="67" spans="1:102" s="24" customFormat="1" ht="13.5" thickBot="1">
      <c r="A67" s="32" t="s">
        <v>27</v>
      </c>
      <c r="B67" s="36">
        <v>0</v>
      </c>
      <c r="C67" s="2">
        <v>0</v>
      </c>
      <c r="D67" s="2">
        <v>4100</v>
      </c>
      <c r="E67" s="2">
        <f aca="true" t="shared" si="22" ref="E67:M67">SUM(E64:E66)</f>
        <v>0</v>
      </c>
      <c r="F67" s="12">
        <f t="shared" si="22"/>
        <v>0</v>
      </c>
      <c r="G67" s="21">
        <f t="shared" si="7"/>
        <v>4100</v>
      </c>
      <c r="H67" s="36">
        <f t="shared" si="22"/>
        <v>0</v>
      </c>
      <c r="I67" s="2">
        <v>0</v>
      </c>
      <c r="J67" s="2">
        <f t="shared" si="22"/>
        <v>0</v>
      </c>
      <c r="K67" s="12">
        <f t="shared" si="22"/>
        <v>0</v>
      </c>
      <c r="L67" s="21">
        <f t="shared" si="4"/>
        <v>0</v>
      </c>
      <c r="M67" s="18">
        <f t="shared" si="22"/>
        <v>0</v>
      </c>
      <c r="N67" s="21">
        <f t="shared" si="16"/>
        <v>4100</v>
      </c>
      <c r="O67" s="10">
        <v>6165</v>
      </c>
      <c r="P67" s="2">
        <v>0</v>
      </c>
      <c r="Q67" s="2">
        <v>0</v>
      </c>
      <c r="R67" s="12">
        <f t="shared" si="5"/>
        <v>6165</v>
      </c>
      <c r="S67" s="59">
        <f t="shared" si="6"/>
        <v>0.6650446066504461</v>
      </c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</row>
    <row r="68" spans="1:102" ht="13.5" hidden="1" thickBot="1">
      <c r="A68" s="32">
        <v>840</v>
      </c>
      <c r="B68" s="36"/>
      <c r="C68" s="2"/>
      <c r="D68" s="2">
        <v>0</v>
      </c>
      <c r="E68" s="2">
        <v>2300</v>
      </c>
      <c r="F68" s="12"/>
      <c r="G68" s="21">
        <f t="shared" si="7"/>
        <v>2300</v>
      </c>
      <c r="H68" s="36"/>
      <c r="I68" s="2">
        <v>0</v>
      </c>
      <c r="J68" s="2"/>
      <c r="K68" s="12"/>
      <c r="L68" s="21">
        <f t="shared" si="4"/>
        <v>0</v>
      </c>
      <c r="M68" s="18"/>
      <c r="N68" s="21">
        <f t="shared" si="16"/>
        <v>2300</v>
      </c>
      <c r="O68" s="10">
        <v>0</v>
      </c>
      <c r="P68" s="2">
        <v>0</v>
      </c>
      <c r="Q68" s="2">
        <v>0</v>
      </c>
      <c r="R68" s="12">
        <f t="shared" si="5"/>
        <v>0</v>
      </c>
      <c r="S68" s="59" t="e">
        <f t="shared" si="6"/>
        <v>#DIV/0!</v>
      </c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</row>
    <row r="69" spans="1:102" ht="13.5" hidden="1" thickBot="1">
      <c r="A69" s="32">
        <v>840</v>
      </c>
      <c r="B69" s="36"/>
      <c r="C69" s="2"/>
      <c r="D69" s="2">
        <v>0</v>
      </c>
      <c r="E69" s="2"/>
      <c r="F69" s="12"/>
      <c r="G69" s="21">
        <f t="shared" si="7"/>
        <v>0</v>
      </c>
      <c r="H69" s="36"/>
      <c r="I69" s="2">
        <v>0</v>
      </c>
      <c r="J69" s="2"/>
      <c r="K69" s="12"/>
      <c r="L69" s="21">
        <f t="shared" si="4"/>
        <v>0</v>
      </c>
      <c r="M69" s="18"/>
      <c r="N69" s="21">
        <f t="shared" si="16"/>
        <v>0</v>
      </c>
      <c r="O69" s="10">
        <v>0</v>
      </c>
      <c r="P69" s="2">
        <v>0</v>
      </c>
      <c r="Q69" s="2">
        <v>0</v>
      </c>
      <c r="R69" s="12">
        <f t="shared" si="5"/>
        <v>0</v>
      </c>
      <c r="S69" s="59" t="e">
        <f t="shared" si="6"/>
        <v>#DIV/0!</v>
      </c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</row>
    <row r="70" spans="1:102" ht="13.5" hidden="1" thickBot="1">
      <c r="A70" s="32">
        <v>840</v>
      </c>
      <c r="B70" s="36"/>
      <c r="C70" s="2"/>
      <c r="D70" s="2">
        <v>0</v>
      </c>
      <c r="E70" s="2">
        <v>1500</v>
      </c>
      <c r="F70" s="12"/>
      <c r="G70" s="21">
        <f t="shared" si="7"/>
        <v>1500</v>
      </c>
      <c r="H70" s="36"/>
      <c r="I70" s="2">
        <v>0</v>
      </c>
      <c r="J70" s="2"/>
      <c r="K70" s="12"/>
      <c r="L70" s="21">
        <f t="shared" si="4"/>
        <v>0</v>
      </c>
      <c r="M70" s="18"/>
      <c r="N70" s="21">
        <f t="shared" si="16"/>
        <v>1500</v>
      </c>
      <c r="O70" s="10">
        <v>0</v>
      </c>
      <c r="P70" s="2">
        <v>0</v>
      </c>
      <c r="Q70" s="2">
        <v>0</v>
      </c>
      <c r="R70" s="12">
        <f t="shared" si="5"/>
        <v>0</v>
      </c>
      <c r="S70" s="59" t="e">
        <f t="shared" si="6"/>
        <v>#DIV/0!</v>
      </c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</row>
    <row r="71" spans="1:102" ht="13.5" hidden="1" thickBot="1">
      <c r="A71" s="32">
        <v>840</v>
      </c>
      <c r="B71" s="36"/>
      <c r="C71" s="2"/>
      <c r="D71" s="2">
        <v>0</v>
      </c>
      <c r="E71" s="2">
        <v>20000</v>
      </c>
      <c r="F71" s="12"/>
      <c r="G71" s="21">
        <f t="shared" si="7"/>
        <v>20000</v>
      </c>
      <c r="H71" s="36"/>
      <c r="I71" s="2">
        <v>0</v>
      </c>
      <c r="J71" s="2"/>
      <c r="K71" s="12"/>
      <c r="L71" s="21">
        <f t="shared" si="4"/>
        <v>0</v>
      </c>
      <c r="M71" s="18"/>
      <c r="N71" s="21">
        <f t="shared" si="16"/>
        <v>20000</v>
      </c>
      <c r="O71" s="10">
        <v>0</v>
      </c>
      <c r="P71" s="2">
        <v>0</v>
      </c>
      <c r="Q71" s="2">
        <v>0</v>
      </c>
      <c r="R71" s="12">
        <f t="shared" si="5"/>
        <v>0</v>
      </c>
      <c r="S71" s="59" t="e">
        <f t="shared" si="6"/>
        <v>#DIV/0!</v>
      </c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</row>
    <row r="72" spans="1:102" s="24" customFormat="1" ht="13.5" thickBot="1">
      <c r="A72" s="32" t="s">
        <v>28</v>
      </c>
      <c r="B72" s="36">
        <v>0</v>
      </c>
      <c r="C72" s="2">
        <v>0</v>
      </c>
      <c r="D72" s="2">
        <v>6000</v>
      </c>
      <c r="E72" s="2">
        <v>29500</v>
      </c>
      <c r="F72" s="12">
        <f aca="true" t="shared" si="23" ref="F72:M72">SUM(F68:F71)</f>
        <v>0</v>
      </c>
      <c r="G72" s="21">
        <f t="shared" si="7"/>
        <v>35500</v>
      </c>
      <c r="H72" s="36">
        <f t="shared" si="23"/>
        <v>0</v>
      </c>
      <c r="I72" s="2">
        <v>0</v>
      </c>
      <c r="J72" s="2">
        <f t="shared" si="23"/>
        <v>0</v>
      </c>
      <c r="K72" s="12">
        <f t="shared" si="23"/>
        <v>0</v>
      </c>
      <c r="L72" s="21">
        <f t="shared" si="4"/>
        <v>0</v>
      </c>
      <c r="M72" s="18">
        <f t="shared" si="23"/>
        <v>0</v>
      </c>
      <c r="N72" s="21">
        <f t="shared" si="16"/>
        <v>35500</v>
      </c>
      <c r="O72" s="10">
        <v>36600</v>
      </c>
      <c r="P72" s="2">
        <v>0</v>
      </c>
      <c r="Q72" s="2">
        <v>0</v>
      </c>
      <c r="R72" s="12">
        <f t="shared" si="5"/>
        <v>36600</v>
      </c>
      <c r="S72" s="59">
        <f t="shared" si="6"/>
        <v>0.9699453551912568</v>
      </c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</row>
    <row r="73" spans="1:102" ht="12.75" hidden="1">
      <c r="A73" s="32">
        <v>9111</v>
      </c>
      <c r="B73" s="36">
        <v>105206</v>
      </c>
      <c r="C73" s="2">
        <v>39273</v>
      </c>
      <c r="D73" s="2">
        <v>0</v>
      </c>
      <c r="E73" s="2"/>
      <c r="F73" s="12"/>
      <c r="G73" s="21">
        <f t="shared" si="7"/>
        <v>144479</v>
      </c>
      <c r="H73" s="36"/>
      <c r="I73" s="2">
        <v>0</v>
      </c>
      <c r="J73" s="2"/>
      <c r="K73" s="12">
        <v>49824</v>
      </c>
      <c r="L73" s="21">
        <f t="shared" si="4"/>
        <v>49824</v>
      </c>
      <c r="M73" s="18"/>
      <c r="N73" s="21">
        <f t="shared" si="16"/>
        <v>194303</v>
      </c>
      <c r="O73" s="10">
        <v>0</v>
      </c>
      <c r="P73" s="2">
        <v>0</v>
      </c>
      <c r="Q73" s="2">
        <v>0</v>
      </c>
      <c r="R73" s="12">
        <f t="shared" si="5"/>
        <v>0</v>
      </c>
      <c r="S73" s="59" t="e">
        <f t="shared" si="6"/>
        <v>#DIV/0!</v>
      </c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</row>
    <row r="74" spans="1:102" s="26" customFormat="1" ht="13.5" thickBot="1">
      <c r="A74" s="32" t="s">
        <v>29</v>
      </c>
      <c r="B74" s="36">
        <v>109578</v>
      </c>
      <c r="C74" s="2">
        <v>42427</v>
      </c>
      <c r="D74" s="2">
        <v>35855</v>
      </c>
      <c r="E74" s="2">
        <v>0</v>
      </c>
      <c r="F74" s="12">
        <f>SUM(F73)</f>
        <v>0</v>
      </c>
      <c r="G74" s="21">
        <f t="shared" si="7"/>
        <v>187860</v>
      </c>
      <c r="H74" s="36">
        <f>SUM(H73)</f>
        <v>0</v>
      </c>
      <c r="I74" s="2">
        <v>0</v>
      </c>
      <c r="J74" s="2">
        <f>SUM(J73)</f>
        <v>0</v>
      </c>
      <c r="K74" s="12">
        <v>0</v>
      </c>
      <c r="L74" s="21">
        <f t="shared" si="4"/>
        <v>0</v>
      </c>
      <c r="M74" s="18">
        <f>SUM(M73)</f>
        <v>0</v>
      </c>
      <c r="N74" s="21">
        <f t="shared" si="16"/>
        <v>187860</v>
      </c>
      <c r="O74" s="10">
        <v>185672</v>
      </c>
      <c r="P74" s="2">
        <v>0</v>
      </c>
      <c r="Q74" s="2">
        <v>0</v>
      </c>
      <c r="R74" s="12">
        <f t="shared" si="5"/>
        <v>185672</v>
      </c>
      <c r="S74" s="59">
        <f t="shared" si="6"/>
        <v>1.0117842216381576</v>
      </c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  <c r="CX74" s="23"/>
    </row>
    <row r="75" spans="1:102" s="4" customFormat="1" ht="13.5" hidden="1" thickBot="1">
      <c r="A75" s="32">
        <v>9501</v>
      </c>
      <c r="B75" s="36">
        <v>40425</v>
      </c>
      <c r="C75" s="2">
        <v>15128</v>
      </c>
      <c r="D75" s="2">
        <v>0</v>
      </c>
      <c r="E75" s="2"/>
      <c r="F75" s="12"/>
      <c r="G75" s="21">
        <f t="shared" si="7"/>
        <v>55553</v>
      </c>
      <c r="H75" s="36"/>
      <c r="I75" s="2">
        <v>0</v>
      </c>
      <c r="J75" s="2"/>
      <c r="K75" s="12"/>
      <c r="L75" s="21">
        <f t="shared" si="4"/>
        <v>0</v>
      </c>
      <c r="M75" s="18"/>
      <c r="N75" s="21">
        <f t="shared" si="16"/>
        <v>55553</v>
      </c>
      <c r="O75" s="10">
        <v>0</v>
      </c>
      <c r="P75" s="2">
        <v>0</v>
      </c>
      <c r="Q75" s="2">
        <v>0</v>
      </c>
      <c r="R75" s="12">
        <f t="shared" si="5"/>
        <v>0</v>
      </c>
      <c r="S75" s="59" t="e">
        <f t="shared" si="6"/>
        <v>#DIV/0!</v>
      </c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</row>
    <row r="76" spans="1:102" s="24" customFormat="1" ht="13.5" thickBot="1">
      <c r="A76" s="32" t="s">
        <v>30</v>
      </c>
      <c r="B76" s="36">
        <v>77747</v>
      </c>
      <c r="C76" s="2">
        <v>31366</v>
      </c>
      <c r="D76" s="2">
        <v>31887</v>
      </c>
      <c r="E76" s="2">
        <f aca="true" t="shared" si="24" ref="E76:M76">E75</f>
        <v>0</v>
      </c>
      <c r="F76" s="12">
        <f t="shared" si="24"/>
        <v>0</v>
      </c>
      <c r="G76" s="21">
        <f t="shared" si="7"/>
        <v>141000</v>
      </c>
      <c r="H76" s="36">
        <f t="shared" si="24"/>
        <v>0</v>
      </c>
      <c r="I76" s="2">
        <v>0</v>
      </c>
      <c r="J76" s="2">
        <f t="shared" si="24"/>
        <v>0</v>
      </c>
      <c r="K76" s="12">
        <f t="shared" si="24"/>
        <v>0</v>
      </c>
      <c r="L76" s="21">
        <f t="shared" si="4"/>
        <v>0</v>
      </c>
      <c r="M76" s="18">
        <f t="shared" si="24"/>
        <v>0</v>
      </c>
      <c r="N76" s="21">
        <f t="shared" si="16"/>
        <v>141000</v>
      </c>
      <c r="O76" s="10">
        <v>135030</v>
      </c>
      <c r="P76" s="2">
        <v>0</v>
      </c>
      <c r="Q76" s="2">
        <v>0</v>
      </c>
      <c r="R76" s="12">
        <f t="shared" si="5"/>
        <v>135030</v>
      </c>
      <c r="S76" s="59">
        <f t="shared" si="6"/>
        <v>1.0442123972450565</v>
      </c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</row>
    <row r="77" spans="1:102" s="4" customFormat="1" ht="13.5" hidden="1" thickBot="1">
      <c r="A77" s="32">
        <v>9601</v>
      </c>
      <c r="B77" s="36">
        <v>27092</v>
      </c>
      <c r="C77" s="2">
        <v>10090</v>
      </c>
      <c r="D77" s="2">
        <v>0</v>
      </c>
      <c r="E77" s="2"/>
      <c r="F77" s="12"/>
      <c r="G77" s="21">
        <f t="shared" si="7"/>
        <v>37182</v>
      </c>
      <c r="H77" s="36"/>
      <c r="I77" s="2">
        <v>0</v>
      </c>
      <c r="J77" s="2"/>
      <c r="K77" s="12"/>
      <c r="L77" s="21">
        <f t="shared" si="4"/>
        <v>0</v>
      </c>
      <c r="M77" s="18"/>
      <c r="N77" s="21">
        <f t="shared" si="16"/>
        <v>37182</v>
      </c>
      <c r="O77" s="10">
        <v>0</v>
      </c>
      <c r="P77" s="2">
        <v>0</v>
      </c>
      <c r="Q77" s="2">
        <v>0</v>
      </c>
      <c r="R77" s="12">
        <f t="shared" si="5"/>
        <v>0</v>
      </c>
      <c r="S77" s="59" t="e">
        <f t="shared" si="6"/>
        <v>#DIV/0!</v>
      </c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</row>
    <row r="78" spans="1:19" s="23" customFormat="1" ht="13.5" thickBot="1">
      <c r="A78" s="32" t="s">
        <v>31</v>
      </c>
      <c r="B78" s="36">
        <v>26645</v>
      </c>
      <c r="C78" s="2">
        <v>10277</v>
      </c>
      <c r="D78" s="2">
        <v>4078</v>
      </c>
      <c r="E78" s="2">
        <f aca="true" t="shared" si="25" ref="E78:M78">SUM(E77)</f>
        <v>0</v>
      </c>
      <c r="F78" s="12">
        <f t="shared" si="25"/>
        <v>0</v>
      </c>
      <c r="G78" s="21">
        <f t="shared" si="7"/>
        <v>41000</v>
      </c>
      <c r="H78" s="36">
        <v>0</v>
      </c>
      <c r="I78" s="2">
        <v>0</v>
      </c>
      <c r="J78" s="2">
        <f t="shared" si="25"/>
        <v>0</v>
      </c>
      <c r="K78" s="12">
        <f t="shared" si="25"/>
        <v>0</v>
      </c>
      <c r="L78" s="21">
        <f t="shared" si="4"/>
        <v>0</v>
      </c>
      <c r="M78" s="18">
        <f t="shared" si="25"/>
        <v>0</v>
      </c>
      <c r="N78" s="21">
        <f t="shared" si="16"/>
        <v>41000</v>
      </c>
      <c r="O78" s="10">
        <v>40000</v>
      </c>
      <c r="P78" s="2">
        <v>4500</v>
      </c>
      <c r="Q78" s="2">
        <v>0</v>
      </c>
      <c r="R78" s="12">
        <f t="shared" si="5"/>
        <v>44500</v>
      </c>
      <c r="S78" s="59">
        <f t="shared" si="6"/>
        <v>0.9213483146067416</v>
      </c>
    </row>
    <row r="79" spans="1:102" ht="13.5" hidden="1" thickBot="1">
      <c r="A79" s="32">
        <v>10123</v>
      </c>
      <c r="B79" s="36">
        <v>4752</v>
      </c>
      <c r="C79" s="2">
        <v>2254</v>
      </c>
      <c r="D79" s="2">
        <v>0</v>
      </c>
      <c r="E79" s="2"/>
      <c r="F79" s="12"/>
      <c r="G79" s="21">
        <f t="shared" si="7"/>
        <v>7006</v>
      </c>
      <c r="H79" s="36"/>
      <c r="I79" s="2">
        <v>0</v>
      </c>
      <c r="J79" s="2"/>
      <c r="K79" s="12"/>
      <c r="L79" s="21">
        <f t="shared" si="4"/>
        <v>0</v>
      </c>
      <c r="M79" s="18"/>
      <c r="N79" s="21">
        <f t="shared" si="16"/>
        <v>7006</v>
      </c>
      <c r="O79" s="10">
        <v>0</v>
      </c>
      <c r="P79" s="2">
        <v>0</v>
      </c>
      <c r="Q79" s="2">
        <v>0</v>
      </c>
      <c r="R79" s="12">
        <f t="shared" si="5"/>
        <v>0</v>
      </c>
      <c r="S79" s="59" t="e">
        <f t="shared" si="6"/>
        <v>#DIV/0!</v>
      </c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</row>
    <row r="80" spans="1:102" ht="13.5" hidden="1" thickBot="1">
      <c r="A80" s="32">
        <v>10123</v>
      </c>
      <c r="B80" s="36"/>
      <c r="C80" s="2"/>
      <c r="D80" s="2">
        <v>0</v>
      </c>
      <c r="E80" s="2">
        <v>998</v>
      </c>
      <c r="F80" s="12"/>
      <c r="G80" s="21">
        <f t="shared" si="7"/>
        <v>998</v>
      </c>
      <c r="H80" s="36"/>
      <c r="I80" s="2">
        <v>0</v>
      </c>
      <c r="J80" s="2"/>
      <c r="K80" s="12"/>
      <c r="L80" s="21">
        <f t="shared" si="4"/>
        <v>0</v>
      </c>
      <c r="M80" s="18"/>
      <c r="N80" s="21">
        <f t="shared" si="16"/>
        <v>998</v>
      </c>
      <c r="O80" s="10">
        <v>0</v>
      </c>
      <c r="P80" s="2">
        <v>0</v>
      </c>
      <c r="Q80" s="2">
        <v>0</v>
      </c>
      <c r="R80" s="12">
        <f t="shared" si="5"/>
        <v>0</v>
      </c>
      <c r="S80" s="59" t="e">
        <f t="shared" si="6"/>
        <v>#DIV/0!</v>
      </c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</row>
    <row r="81" spans="1:102" s="24" customFormat="1" ht="13.5" thickBot="1">
      <c r="A81" s="32" t="s">
        <v>32</v>
      </c>
      <c r="B81" s="36">
        <v>26160</v>
      </c>
      <c r="C81" s="2">
        <v>9646</v>
      </c>
      <c r="D81" s="2">
        <v>4357</v>
      </c>
      <c r="E81" s="2">
        <v>1000</v>
      </c>
      <c r="F81" s="12">
        <f aca="true" t="shared" si="26" ref="F81:M81">SUM(F79:F80)</f>
        <v>0</v>
      </c>
      <c r="G81" s="21">
        <f t="shared" si="7"/>
        <v>41163</v>
      </c>
      <c r="H81" s="36">
        <f t="shared" si="26"/>
        <v>0</v>
      </c>
      <c r="I81" s="2">
        <v>0</v>
      </c>
      <c r="J81" s="2">
        <f t="shared" si="26"/>
        <v>0</v>
      </c>
      <c r="K81" s="12">
        <f t="shared" si="26"/>
        <v>0</v>
      </c>
      <c r="L81" s="21">
        <f t="shared" si="4"/>
        <v>0</v>
      </c>
      <c r="M81" s="18">
        <f t="shared" si="26"/>
        <v>0</v>
      </c>
      <c r="N81" s="21">
        <f t="shared" si="16"/>
        <v>41163</v>
      </c>
      <c r="O81" s="10">
        <v>39835</v>
      </c>
      <c r="P81" s="2">
        <v>0</v>
      </c>
      <c r="Q81" s="2">
        <v>0</v>
      </c>
      <c r="R81" s="12">
        <f t="shared" si="5"/>
        <v>39835</v>
      </c>
      <c r="S81" s="59">
        <f t="shared" si="6"/>
        <v>1.033337517258692</v>
      </c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</row>
    <row r="82" spans="1:102" s="4" customFormat="1" ht="13.5" hidden="1" thickBot="1">
      <c r="A82" s="32">
        <v>10405</v>
      </c>
      <c r="B82" s="36"/>
      <c r="C82" s="2"/>
      <c r="D82" s="2">
        <v>0</v>
      </c>
      <c r="E82" s="2">
        <v>25000</v>
      </c>
      <c r="F82" s="12"/>
      <c r="G82" s="21">
        <f t="shared" si="7"/>
        <v>25000</v>
      </c>
      <c r="H82" s="36"/>
      <c r="I82" s="2">
        <v>0</v>
      </c>
      <c r="J82" s="2"/>
      <c r="K82" s="12"/>
      <c r="L82" s="21">
        <f t="shared" si="4"/>
        <v>0</v>
      </c>
      <c r="M82" s="18"/>
      <c r="N82" s="21">
        <f t="shared" si="16"/>
        <v>25000</v>
      </c>
      <c r="O82" s="10">
        <v>0</v>
      </c>
      <c r="P82" s="2">
        <v>0</v>
      </c>
      <c r="Q82" s="2">
        <v>0</v>
      </c>
      <c r="R82" s="12">
        <f t="shared" si="5"/>
        <v>0</v>
      </c>
      <c r="S82" s="59" t="e">
        <f t="shared" si="6"/>
        <v>#DIV/0!</v>
      </c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</row>
    <row r="83" spans="1:102" s="4" customFormat="1" ht="13.5" thickBot="1">
      <c r="A83" s="32" t="s">
        <v>53</v>
      </c>
      <c r="B83" s="36">
        <v>6297</v>
      </c>
      <c r="C83" s="2">
        <v>2263</v>
      </c>
      <c r="D83" s="2">
        <v>4492</v>
      </c>
      <c r="E83" s="2">
        <v>0</v>
      </c>
      <c r="F83" s="12">
        <v>0</v>
      </c>
      <c r="G83" s="21">
        <f t="shared" si="7"/>
        <v>13052</v>
      </c>
      <c r="H83" s="36">
        <v>0</v>
      </c>
      <c r="I83" s="2">
        <v>0</v>
      </c>
      <c r="J83" s="2">
        <v>0</v>
      </c>
      <c r="K83" s="12">
        <v>0</v>
      </c>
      <c r="L83" s="21">
        <f t="shared" si="4"/>
        <v>0</v>
      </c>
      <c r="M83" s="18">
        <v>0</v>
      </c>
      <c r="N83" s="21">
        <f t="shared" si="16"/>
        <v>13052</v>
      </c>
      <c r="O83" s="10">
        <v>0</v>
      </c>
      <c r="P83" s="2">
        <v>0</v>
      </c>
      <c r="Q83" s="2">
        <v>0</v>
      </c>
      <c r="R83" s="12">
        <v>0</v>
      </c>
      <c r="S83" s="59">
        <v>0</v>
      </c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</row>
    <row r="84" spans="1:102" s="4" customFormat="1" ht="13.5" thickBot="1">
      <c r="A84" s="32" t="s">
        <v>54</v>
      </c>
      <c r="B84" s="36">
        <v>37887</v>
      </c>
      <c r="C84" s="2">
        <v>18850</v>
      </c>
      <c r="D84" s="2">
        <v>30015</v>
      </c>
      <c r="E84" s="2">
        <v>0</v>
      </c>
      <c r="F84" s="12">
        <v>0</v>
      </c>
      <c r="G84" s="21">
        <f t="shared" si="7"/>
        <v>86752</v>
      </c>
      <c r="H84" s="36">
        <v>0</v>
      </c>
      <c r="I84" s="2">
        <v>0</v>
      </c>
      <c r="J84" s="2">
        <v>17409</v>
      </c>
      <c r="K84" s="12">
        <v>0</v>
      </c>
      <c r="L84" s="21">
        <f t="shared" si="4"/>
        <v>17409</v>
      </c>
      <c r="M84" s="18">
        <v>0</v>
      </c>
      <c r="N84" s="21">
        <f t="shared" si="16"/>
        <v>104161</v>
      </c>
      <c r="O84" s="10">
        <v>0</v>
      </c>
      <c r="P84" s="2">
        <v>0</v>
      </c>
      <c r="Q84" s="2">
        <v>0</v>
      </c>
      <c r="R84" s="12">
        <f t="shared" si="5"/>
        <v>0</v>
      </c>
      <c r="S84" s="59">
        <v>0</v>
      </c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</row>
    <row r="85" spans="1:102" s="24" customFormat="1" ht="13.5" thickBot="1">
      <c r="A85" s="32" t="s">
        <v>33</v>
      </c>
      <c r="B85" s="36">
        <v>0</v>
      </c>
      <c r="C85" s="2">
        <v>0</v>
      </c>
      <c r="D85" s="2">
        <v>0</v>
      </c>
      <c r="E85" s="2">
        <v>51100</v>
      </c>
      <c r="F85" s="12">
        <f aca="true" t="shared" si="27" ref="F85:M85">SUM(F82)</f>
        <v>0</v>
      </c>
      <c r="G85" s="21">
        <f t="shared" si="7"/>
        <v>51100</v>
      </c>
      <c r="H85" s="36">
        <f t="shared" si="27"/>
        <v>0</v>
      </c>
      <c r="I85" s="2">
        <v>0</v>
      </c>
      <c r="J85" s="2">
        <f t="shared" si="27"/>
        <v>0</v>
      </c>
      <c r="K85" s="12">
        <f t="shared" si="27"/>
        <v>0</v>
      </c>
      <c r="L85" s="21">
        <f t="shared" si="4"/>
        <v>0</v>
      </c>
      <c r="M85" s="18">
        <f t="shared" si="27"/>
        <v>0</v>
      </c>
      <c r="N85" s="21">
        <f t="shared" si="16"/>
        <v>51100</v>
      </c>
      <c r="O85" s="10">
        <v>33800</v>
      </c>
      <c r="P85" s="2">
        <v>0</v>
      </c>
      <c r="Q85" s="2">
        <v>0</v>
      </c>
      <c r="R85" s="12">
        <f t="shared" si="5"/>
        <v>33800</v>
      </c>
      <c r="S85" s="59">
        <f t="shared" si="6"/>
        <v>1.5118343195266273</v>
      </c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</row>
    <row r="86" spans="1:102" s="4" customFormat="1" ht="13.5" hidden="1" thickBot="1">
      <c r="A86" s="32">
        <v>10701</v>
      </c>
      <c r="B86" s="36"/>
      <c r="C86" s="2"/>
      <c r="D86" s="2">
        <v>0</v>
      </c>
      <c r="E86" s="2"/>
      <c r="F86" s="12"/>
      <c r="G86" s="21">
        <f t="shared" si="7"/>
        <v>0</v>
      </c>
      <c r="H86" s="36"/>
      <c r="I86" s="2">
        <v>0</v>
      </c>
      <c r="J86" s="2"/>
      <c r="K86" s="12"/>
      <c r="L86" s="21">
        <f t="shared" si="4"/>
        <v>0</v>
      </c>
      <c r="M86" s="18"/>
      <c r="N86" s="21">
        <f aca="true" t="shared" si="28" ref="N86:N91">G86+L86+M86</f>
        <v>0</v>
      </c>
      <c r="O86" s="10">
        <v>0</v>
      </c>
      <c r="P86" s="2">
        <v>0</v>
      </c>
      <c r="Q86" s="2">
        <v>0</v>
      </c>
      <c r="R86" s="12">
        <f t="shared" si="5"/>
        <v>0</v>
      </c>
      <c r="S86" s="59" t="e">
        <f t="shared" si="6"/>
        <v>#DIV/0!</v>
      </c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</row>
    <row r="87" spans="1:102" s="24" customFormat="1" ht="13.5" thickBot="1">
      <c r="A87" s="32" t="s">
        <v>34</v>
      </c>
      <c r="B87" s="36">
        <v>0</v>
      </c>
      <c r="C87" s="2">
        <v>0</v>
      </c>
      <c r="D87" s="2">
        <v>15200</v>
      </c>
      <c r="E87" s="2"/>
      <c r="F87" s="12">
        <f>SUM(F86)</f>
        <v>0</v>
      </c>
      <c r="G87" s="21">
        <f>SUM(B87:F87)</f>
        <v>15200</v>
      </c>
      <c r="H87" s="36">
        <f>SUM(H86)</f>
        <v>0</v>
      </c>
      <c r="I87" s="2">
        <v>0</v>
      </c>
      <c r="J87" s="2">
        <f>SUM(J86)</f>
        <v>0</v>
      </c>
      <c r="K87" s="12">
        <f>SUM(K86)</f>
        <v>0</v>
      </c>
      <c r="L87" s="21">
        <f>SUM(H87:K87)</f>
        <v>0</v>
      </c>
      <c r="M87" s="18">
        <v>0</v>
      </c>
      <c r="N87" s="21">
        <f t="shared" si="28"/>
        <v>15200</v>
      </c>
      <c r="O87" s="10">
        <v>14500</v>
      </c>
      <c r="P87" s="2">
        <v>0</v>
      </c>
      <c r="Q87" s="2">
        <v>0</v>
      </c>
      <c r="R87" s="12">
        <f>O87+P87+Q87</f>
        <v>14500</v>
      </c>
      <c r="S87" s="59">
        <f>SUM(N87/R87)</f>
        <v>1.0482758620689656</v>
      </c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</row>
    <row r="88" spans="1:102" s="4" customFormat="1" ht="13.5" hidden="1" thickBot="1">
      <c r="A88" s="32" t="s">
        <v>8</v>
      </c>
      <c r="B88" s="36">
        <v>514022</v>
      </c>
      <c r="C88" s="2">
        <v>195329</v>
      </c>
      <c r="D88" s="2">
        <v>0</v>
      </c>
      <c r="E88" s="2">
        <v>17912</v>
      </c>
      <c r="F88" s="12">
        <v>0</v>
      </c>
      <c r="G88" s="21">
        <f>SUM(B88:F88)</f>
        <v>727263</v>
      </c>
      <c r="H88" s="36"/>
      <c r="I88" s="2">
        <v>0</v>
      </c>
      <c r="J88" s="2"/>
      <c r="K88" s="12">
        <v>215225</v>
      </c>
      <c r="L88" s="21">
        <f>SUM(H88:K88)</f>
        <v>215225</v>
      </c>
      <c r="M88" s="18"/>
      <c r="N88" s="21">
        <f t="shared" si="28"/>
        <v>942488</v>
      </c>
      <c r="O88" s="10">
        <v>0</v>
      </c>
      <c r="P88" s="2">
        <v>0</v>
      </c>
      <c r="Q88" s="2">
        <v>0</v>
      </c>
      <c r="R88" s="12">
        <f>O88+P88+Q88</f>
        <v>0</v>
      </c>
      <c r="S88" s="59" t="e">
        <f>SUM(N88/R88)</f>
        <v>#DIV/0!</v>
      </c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</row>
    <row r="89" spans="1:102" s="4" customFormat="1" ht="13.5" hidden="1" thickBot="1">
      <c r="A89" s="32" t="s">
        <v>9</v>
      </c>
      <c r="B89" s="36">
        <v>27335</v>
      </c>
      <c r="C89" s="2">
        <v>10388</v>
      </c>
      <c r="D89" s="2">
        <v>0</v>
      </c>
      <c r="E89" s="2">
        <v>97</v>
      </c>
      <c r="F89" s="12"/>
      <c r="G89" s="21">
        <f>SUM(B89:F89)</f>
        <v>37820</v>
      </c>
      <c r="H89" s="36"/>
      <c r="I89" s="2">
        <v>0</v>
      </c>
      <c r="J89" s="2"/>
      <c r="K89" s="12"/>
      <c r="L89" s="21">
        <f>SUM(H89:K89)</f>
        <v>0</v>
      </c>
      <c r="M89" s="18"/>
      <c r="N89" s="21">
        <f t="shared" si="28"/>
        <v>37820</v>
      </c>
      <c r="O89" s="10">
        <v>0</v>
      </c>
      <c r="P89" s="2">
        <v>0</v>
      </c>
      <c r="Q89" s="2">
        <v>0</v>
      </c>
      <c r="R89" s="12">
        <f>O89+P89+Q89</f>
        <v>0</v>
      </c>
      <c r="S89" s="59" t="e">
        <f>SUM(N89/R89)</f>
        <v>#DIV/0!</v>
      </c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</row>
    <row r="90" spans="1:102" s="4" customFormat="1" ht="13.5" hidden="1" thickBot="1">
      <c r="A90" s="32" t="s">
        <v>10</v>
      </c>
      <c r="B90" s="36">
        <v>36588</v>
      </c>
      <c r="C90" s="2">
        <v>13900</v>
      </c>
      <c r="D90" s="2">
        <v>0</v>
      </c>
      <c r="E90" s="2">
        <v>146</v>
      </c>
      <c r="F90" s="12"/>
      <c r="G90" s="21">
        <f>SUM(B90:F90)</f>
        <v>50634</v>
      </c>
      <c r="H90" s="36"/>
      <c r="I90" s="2">
        <v>0</v>
      </c>
      <c r="J90" s="2"/>
      <c r="K90" s="12"/>
      <c r="L90" s="21">
        <f>SUM(H90:K90)</f>
        <v>0</v>
      </c>
      <c r="M90" s="18"/>
      <c r="N90" s="21">
        <f t="shared" si="28"/>
        <v>50634</v>
      </c>
      <c r="O90" s="10">
        <v>0</v>
      </c>
      <c r="P90" s="2">
        <v>0</v>
      </c>
      <c r="Q90" s="2">
        <v>0</v>
      </c>
      <c r="R90" s="12">
        <f>O90+P90+Q90</f>
        <v>0</v>
      </c>
      <c r="S90" s="59" t="e">
        <f>SUM(N90/R90)</f>
        <v>#DIV/0!</v>
      </c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</row>
    <row r="91" spans="1:102" s="24" customFormat="1" ht="13.5" thickBot="1">
      <c r="A91" s="33" t="s">
        <v>7</v>
      </c>
      <c r="B91" s="37">
        <v>566110</v>
      </c>
      <c r="C91" s="14">
        <v>209290</v>
      </c>
      <c r="D91" s="14">
        <v>228270</v>
      </c>
      <c r="E91" s="14">
        <v>22350</v>
      </c>
      <c r="F91" s="15">
        <f>SUM(F88:F90)</f>
        <v>0</v>
      </c>
      <c r="G91" s="22">
        <f>SUM(B91:F91)</f>
        <v>1026020</v>
      </c>
      <c r="H91" s="37">
        <f>SUM(H88:H90)</f>
        <v>0</v>
      </c>
      <c r="I91" s="14">
        <v>0</v>
      </c>
      <c r="J91" s="14">
        <f>SUM(J88:J90)</f>
        <v>0</v>
      </c>
      <c r="K91" s="15">
        <v>0</v>
      </c>
      <c r="L91" s="22">
        <f>SUM(H91:K91)</f>
        <v>0</v>
      </c>
      <c r="M91" s="19">
        <f>SUM(M88:M90)</f>
        <v>0</v>
      </c>
      <c r="N91" s="22">
        <f t="shared" si="28"/>
        <v>1026020</v>
      </c>
      <c r="O91" s="13">
        <v>971573</v>
      </c>
      <c r="P91" s="14">
        <v>0</v>
      </c>
      <c r="Q91" s="14">
        <v>0</v>
      </c>
      <c r="R91" s="15">
        <f>O91+P91+Q91</f>
        <v>971573</v>
      </c>
      <c r="S91" s="60">
        <f>SUM(N91/R91)</f>
        <v>1.0560400505160188</v>
      </c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  <c r="CU91" s="23"/>
      <c r="CV91" s="23"/>
      <c r="CW91" s="23"/>
      <c r="CX91" s="23"/>
    </row>
    <row r="92" spans="1:102" s="24" customFormat="1" ht="13.5" thickBot="1">
      <c r="A92" s="40" t="s">
        <v>2</v>
      </c>
      <c r="B92" s="41">
        <f>SUM(B21+B24+B26+B28+B30+B32+B34+B36+B38+B42+B52+B54+B57+B59+B61+B63+B67+B72+B74+B76+B78+B81+B83+B84+B85+B87+B91)</f>
        <v>1098757</v>
      </c>
      <c r="C92" s="69">
        <f aca="true" t="shared" si="29" ref="C92:S92">SUM(C21+C24+C26+C28+C30+C32+C34+C36+C38+C42+C52+C54+C57+C59+C61+C63+C67+C72+C74+C76+C78+C81+C83+C84+C85+C87+C91)</f>
        <v>421132</v>
      </c>
      <c r="D92" s="69">
        <f t="shared" si="29"/>
        <v>708835</v>
      </c>
      <c r="E92" s="69">
        <f t="shared" si="29"/>
        <v>120649</v>
      </c>
      <c r="F92" s="73">
        <f t="shared" si="29"/>
        <v>36000</v>
      </c>
      <c r="G92" s="74">
        <f t="shared" si="29"/>
        <v>2385373</v>
      </c>
      <c r="H92" s="41">
        <f t="shared" si="29"/>
        <v>11190</v>
      </c>
      <c r="I92" s="69">
        <f t="shared" si="29"/>
        <v>5000</v>
      </c>
      <c r="J92" s="69">
        <f t="shared" si="29"/>
        <v>20709</v>
      </c>
      <c r="K92" s="73">
        <f t="shared" si="29"/>
        <v>3000</v>
      </c>
      <c r="L92" s="74">
        <f t="shared" si="29"/>
        <v>39899</v>
      </c>
      <c r="M92" s="16">
        <f t="shared" si="29"/>
        <v>210000</v>
      </c>
      <c r="N92" s="69">
        <f t="shared" si="29"/>
        <v>2635272</v>
      </c>
      <c r="O92" s="69">
        <f t="shared" si="29"/>
        <v>2214912</v>
      </c>
      <c r="P92" s="69">
        <f t="shared" si="29"/>
        <v>815572</v>
      </c>
      <c r="Q92" s="69">
        <f t="shared" si="29"/>
        <v>174855</v>
      </c>
      <c r="R92" s="69">
        <f t="shared" si="29"/>
        <v>3205339</v>
      </c>
      <c r="S92" s="70">
        <f t="shared" si="29"/>
        <v>28.435971308459493</v>
      </c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23"/>
      <c r="CQ92" s="23"/>
      <c r="CR92" s="23"/>
      <c r="CS92" s="23"/>
      <c r="CT92" s="23"/>
      <c r="CU92" s="23"/>
      <c r="CV92" s="23"/>
      <c r="CW92" s="23"/>
      <c r="CX92" s="23"/>
    </row>
    <row r="93" spans="1:102" ht="12.75">
      <c r="A93" s="1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</row>
    <row r="94" spans="1:102" ht="12.75">
      <c r="A94" s="43" t="s">
        <v>42</v>
      </c>
      <c r="B94" s="43"/>
      <c r="C94" s="43"/>
      <c r="D94" s="43"/>
      <c r="E94" s="43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</row>
    <row r="95" spans="1:15" ht="12.75">
      <c r="A95" s="43" t="s">
        <v>43</v>
      </c>
      <c r="B95" s="44">
        <v>610</v>
      </c>
      <c r="C95" s="43" t="s">
        <v>35</v>
      </c>
      <c r="D95" s="43"/>
      <c r="E95" s="43"/>
      <c r="F95" s="1"/>
      <c r="G95" s="1"/>
      <c r="H95" s="1"/>
      <c r="I95" s="1"/>
      <c r="J95" s="1"/>
      <c r="K95" s="1"/>
      <c r="L95" s="1"/>
      <c r="M95" s="1"/>
      <c r="N95" s="23"/>
      <c r="O95" s="1"/>
    </row>
    <row r="96" spans="1:15" ht="12.75">
      <c r="A96" s="43"/>
      <c r="B96" s="44">
        <v>620</v>
      </c>
      <c r="C96" s="43" t="s">
        <v>36</v>
      </c>
      <c r="D96" s="43"/>
      <c r="E96" s="43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12.75">
      <c r="A97" s="43"/>
      <c r="B97" s="44">
        <v>630</v>
      </c>
      <c r="C97" s="43" t="s">
        <v>37</v>
      </c>
      <c r="D97" s="43"/>
      <c r="E97" s="43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12.75">
      <c r="A98" s="43"/>
      <c r="B98" s="44">
        <v>640</v>
      </c>
      <c r="C98" s="43" t="s">
        <v>38</v>
      </c>
      <c r="D98" s="43"/>
      <c r="E98" s="43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7" ht="12.75">
      <c r="A99" s="45"/>
      <c r="B99" s="44">
        <v>650</v>
      </c>
      <c r="C99" s="43" t="s">
        <v>39</v>
      </c>
      <c r="D99" s="45"/>
      <c r="E99" s="43"/>
      <c r="F99" s="1"/>
      <c r="G99" s="1"/>
    </row>
    <row r="100" spans="1:7" ht="12.75">
      <c r="A100" s="45"/>
      <c r="B100" s="44">
        <v>711</v>
      </c>
      <c r="C100" s="43" t="s">
        <v>55</v>
      </c>
      <c r="D100" s="45"/>
      <c r="E100" s="43"/>
      <c r="F100" s="1"/>
      <c r="G100" s="1"/>
    </row>
    <row r="101" spans="1:7" ht="12.75">
      <c r="A101" s="45"/>
      <c r="B101" s="44">
        <v>716</v>
      </c>
      <c r="C101" s="43" t="s">
        <v>40</v>
      </c>
      <c r="D101" s="45"/>
      <c r="E101" s="43"/>
      <c r="F101" s="1"/>
      <c r="G101" s="1"/>
    </row>
    <row r="102" spans="1:7" ht="12.75">
      <c r="A102" s="45"/>
      <c r="B102" s="44">
        <v>717</v>
      </c>
      <c r="C102" s="43" t="s">
        <v>41</v>
      </c>
      <c r="D102" s="45"/>
      <c r="E102" s="43"/>
      <c r="F102" s="1"/>
      <c r="G102" s="1"/>
    </row>
    <row r="103" spans="2:7" ht="12.75">
      <c r="B103" s="44">
        <v>719</v>
      </c>
      <c r="C103" s="43" t="s">
        <v>56</v>
      </c>
      <c r="D103" s="43"/>
      <c r="E103" s="43"/>
      <c r="F103" s="1"/>
      <c r="G103" s="1"/>
    </row>
    <row r="104" spans="4:7" ht="12.75">
      <c r="D104" s="1"/>
      <c r="E104" s="1"/>
      <c r="F104" s="1"/>
      <c r="G104" s="1"/>
    </row>
    <row r="105" spans="4:7" ht="12.75">
      <c r="D105" s="1"/>
      <c r="E105" s="1"/>
      <c r="F105" s="1"/>
      <c r="G105" s="1"/>
    </row>
    <row r="106" spans="4:7" ht="12.75">
      <c r="D106" s="1"/>
      <c r="E106" s="1"/>
      <c r="F106" s="1"/>
      <c r="G106" s="1"/>
    </row>
    <row r="107" spans="4:7" ht="12.75">
      <c r="D107" s="1"/>
      <c r="E107" s="1"/>
      <c r="F107" s="1"/>
      <c r="G107" s="1"/>
    </row>
    <row r="108" spans="4:7" ht="12.75">
      <c r="D108" s="23"/>
      <c r="E108" s="1"/>
      <c r="F108" s="1"/>
      <c r="G108" s="1"/>
    </row>
    <row r="109" spans="4:7" ht="12.75">
      <c r="D109" s="1"/>
      <c r="E109" s="1"/>
      <c r="F109" s="1"/>
      <c r="G109" s="1"/>
    </row>
    <row r="110" spans="4:7" ht="12.75">
      <c r="D110" s="1"/>
      <c r="E110" s="1"/>
      <c r="F110" s="1"/>
      <c r="G110" s="1"/>
    </row>
    <row r="111" spans="4:7" ht="12.75">
      <c r="D111" s="1"/>
      <c r="E111" s="1"/>
      <c r="F111" s="1"/>
      <c r="G111" s="1"/>
    </row>
    <row r="112" spans="4:7" ht="12.75">
      <c r="D112" s="1"/>
      <c r="E112" s="1"/>
      <c r="F112" s="1"/>
      <c r="G112" s="1"/>
    </row>
    <row r="113" spans="4:7" ht="12.75">
      <c r="D113" s="1"/>
      <c r="E113" s="1"/>
      <c r="F113" s="1"/>
      <c r="G113" s="1"/>
    </row>
    <row r="114" spans="4:7" ht="12.75">
      <c r="D114" s="1"/>
      <c r="E114" s="1"/>
      <c r="F114" s="1"/>
      <c r="G114" s="1"/>
    </row>
  </sheetData>
  <mergeCells count="6">
    <mergeCell ref="A1:S1"/>
    <mergeCell ref="O3:R3"/>
    <mergeCell ref="B3:N3"/>
    <mergeCell ref="B4:G4"/>
    <mergeCell ref="H4:L4"/>
    <mergeCell ref="N4:N5"/>
  </mergeCells>
  <printOptions/>
  <pageMargins left="0.75" right="0.75" top="0.67" bottom="0.45" header="0.4921259845" footer="0.53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</dc:creator>
  <cp:keywords/>
  <dc:description/>
  <cp:lastModifiedBy>financie</cp:lastModifiedBy>
  <cp:lastPrinted>2012-11-29T06:54:46Z</cp:lastPrinted>
  <dcterms:created xsi:type="dcterms:W3CDTF">2008-12-10T17:42:16Z</dcterms:created>
  <dcterms:modified xsi:type="dcterms:W3CDTF">2012-11-29T06:54:51Z</dcterms:modified>
  <cp:category/>
  <cp:version/>
  <cp:contentType/>
  <cp:contentStatus/>
</cp:coreProperties>
</file>